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8ac8409a8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narios" sheetId="1" r:id="R28a0c3f12edd44c7"/>
    <x:sheet xmlns:r="http://schemas.openxmlformats.org/officeDocument/2006/relationships" name="Fluxo diario" sheetId="2" r:id="R2c3fa69a202848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$&quot; #,##0;[Red](&quot;R$&quot; #,##0);-"/>
    <x:numFmt numFmtId="201" formatCode="0"/>
  </x:numFmts>
  <x:fonts count="14">
    <x:font>
      <x:sz val="11"/>
      <x:name val="Carlito"/>
    </x:font>
    <x:font>
      <x:sz val="10"/>
      <x:color rgb="FF202033"/>
      <x:name val="Arial"/>
    </x:font>
    <x:font>
      <x:b/>
      <x:sz val="16"/>
      <x:color rgb="FF0D0B3E"/>
      <x:name val="Arial"/>
    </x:font>
    <x:font>
      <x:i/>
      <x:sz val="10"/>
      <x:color rgb="FF7A6448"/>
      <x:name val="Arial"/>
    </x:font>
    <x:font>
      <x:b/>
      <x:sz val="11"/>
      <x:color rgb="FF0070C0"/>
      <x:name val="Arial"/>
    </x:font>
    <x:font>
      <x:b/>
      <x:sz val="10"/>
      <x:color rgb="FF008000"/>
      <x:name val="Arial"/>
    </x:font>
    <x:font>
      <x:b/>
      <x:sz val="10"/>
      <x:color rgb="FFFFFFFF"/>
      <x:name val="Arial"/>
    </x:font>
    <x:font>
      <x:sz val="10"/>
      <x:color rgb="FF0070C0"/>
      <x:name val="Arial"/>
    </x:font>
    <x:font>
      <x:sz val="10"/>
      <x:color rgb="FF008000"/>
      <x:name val="Arial"/>
    </x:font>
    <x:font>
      <x:b/>
      <x:sz val="11"/>
      <x:color rgb="FF0D0B3E"/>
      <x:name val="Arial"/>
    </x:font>
    <x:font>
      <x:b/>
      <x:sz val="10"/>
      <x:color rgb="FF000000"/>
      <x:name val="Arial"/>
    </x:font>
    <x:font>
      <x:sz val="9"/>
      <x:color rgb="FF0563C1"/>
      <x:name val="Arial"/>
    </x:font>
    <x:font>
      <x:sz val="9"/>
      <x:color rgb="FF008000"/>
      <x:name val="Arial"/>
    </x:font>
    <x:font>
      <x:sz val="9"/>
      <x:color rgb="FF000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0D0B3E"/>
      </x:patternFill>
    </x:fill>
    <x:fill>
      <x:patternFill patternType="solid">
        <x:fgColor rgb="FFE9E6F6"/>
      </x:patternFill>
    </x:fill>
    <x:fill>
      <x:patternFill patternType="solid">
        <x:fgColor rgb="FF5B5BF0"/>
      </x:patternFill>
    </x:fill>
  </x:fills>
  <x:borders count="9">
    <x:border/>
    <x:border>
      <x:left style="dashed">
        <x:color rgb="FF8B7355"/>
      </x:left>
      <x:right style="dashed">
        <x:color rgb="FF8B7355"/>
      </x:right>
      <x:top style="dashed">
        <x:color rgb="FF8B7355"/>
      </x:top>
      <x:bottom style="dashed">
        <x:color rgb="FF8B735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B8A47C"/>
      </x:bottom>
    </x:border>
    <x:border>
      <x:left style="thin">
        <x:color rgb="FFC6C0E2"/>
      </x:left>
      <x:top style="thin">
        <x:color rgb="FFC6C0E2"/>
      </x:top>
      <x:bottom style="thin">
        <x:color rgb="FFC6C0E2"/>
      </x:bottom>
    </x:border>
    <x:border>
      <x:top style="thin">
        <x:color rgb="FFC6C0E2"/>
      </x:top>
      <x:bottom style="thin">
        <x:color rgb="FFC6C0E2"/>
      </x:bottom>
    </x:border>
    <x:border>
      <x:right style="thin">
        <x:color rgb="FFC6C0E2"/>
      </x:right>
      <x:top style="thin">
        <x:color rgb="FFC6C0E2"/>
      </x:top>
      <x:bottom style="thin">
        <x:color rgb="FFC6C0E2"/>
      </x:bottom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2" xfId="0" applyNumberFormat="1" applyFont="1" applyFill="1" applyBorder="1" applyAlignment="1">
      <x:alignment wrapText="1"/>
    </x:xf>
    <x:xf numFmtId="0" fontId="6" fillId="3" borderId="3" xfId="0" applyNumberFormat="1" applyFont="1" applyFill="1" applyBorder="1" applyAlignment="1">
      <x:alignment wrapText="1"/>
    </x:xf>
    <x:xf numFmtId="0" fontId="6" fillId="3" borderId="4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horizontal="center" wrapText="1"/>
    </x:xf>
    <x:xf numFmtId="0" fontId="6" fillId="3" borderId="3" xfId="0" applyNumberFormat="1" applyFont="1" applyFill="1" applyBorder="1" applyAlignment="1">
      <x:alignment horizontal="center" wrapText="1"/>
    </x:xf>
    <x:xf numFmtId="0" fontId="6" fillId="3" borderId="4" xfId="0" applyNumberFormat="1" applyFont="1" applyFill="1" applyBorder="1" applyAlignment="1">
      <x:alignment horizont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200" fontId="7" fillId="0" borderId="0" xfId="0" applyNumberFormat="1" applyFont="1" applyFill="1" applyBorder="1"/>
    <x:xf numFmtId="200" fontId="8" fillId="0" borderId="0" xfId="0" applyNumberFormat="1" applyFont="1" applyFill="1" applyBorder="1"/>
    <x:xf numFmtId="201" fontId="7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200" fontId="7" fillId="0" borderId="5" xfId="0" applyNumberFormat="1" applyFont="1" applyFill="1" applyBorder="1" applyAlignment="1">
      <x:alignment vertical="center"/>
    </x:xf>
    <x:xf numFmtId="201" fontId="7" fillId="0" borderId="5" xfId="0" applyNumberFormat="1" applyFont="1" applyFill="1" applyBorder="1" applyAlignment="1">
      <x:alignment vertical="center"/>
    </x:xf>
    <x:xf numFmtId="200" fontId="8" fillId="0" borderId="5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9" fillId="4" borderId="0" xfId="0" applyNumberFormat="1" applyFont="1" applyFill="1" applyBorder="1"/>
    <x:xf numFmtId="0" fontId="9" fillId="4" borderId="6" xfId="0" applyNumberFormat="1" applyFont="1" applyFill="1" applyBorder="1"/>
    <x:xf numFmtId="0" fontId="9" fillId="4" borderId="7" xfId="0" applyNumberFormat="1" applyFont="1" applyFill="1" applyBorder="1"/>
    <x:xf numFmtId="0" fontId="9" fillId="4" borderId="8" xfId="0" applyNumberFormat="1" applyFont="1" applyFill="1" applyBorder="1"/>
    <x:xf numFmtId="200" fontId="1" fillId="0" borderId="0" xfId="0" applyNumberFormat="1" applyFont="1" applyFill="1" applyBorder="1"/>
    <x:xf numFmtId="200" fontId="10" fillId="0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horizontal="center"/>
    </x:xf>
    <x:xf numFmtId="0" fontId="6" fillId="3" borderId="3" xfId="0" applyNumberFormat="1" applyFont="1" applyFill="1" applyBorder="1" applyAlignment="1">
      <x:alignment horizontal="center"/>
    </x:xf>
    <x:xf numFmtId="0" fontId="6" fillId="3" borderId="4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/>
    <x:xf numFmtId="0" fontId="13" fillId="0" borderId="0" xfId="0" applyNumberFormat="1" applyFont="1" applyFill="1" applyBorder="1"/>
    <x:xf numFmtId="200" fontId="12" fillId="0" borderId="0" xfId="0" applyNumberFormat="1" applyFont="1" applyFill="1" applyBorder="1"/>
    <x:xf numFmtId="200" fontId="13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9" fillId="4" borderId="6" xfId="0" applyNumberFormat="1" applyFont="1" applyFill="1" applyBorder="1" applyAlignment="1">
      <x:alignment vertical="center"/>
    </x:xf>
    <x:xf numFmtId="0" fontId="9" fillId="4" borderId="7" xfId="0" applyNumberFormat="1" applyFont="1" applyFill="1" applyBorder="1" applyAlignment="1">
      <x:alignment vertical="center"/>
    </x:xf>
    <x:xf numFmtId="0" fontId="9" fillId="4" borderId="8" xfId="0" applyNumberFormat="1" applyFont="1" applyFill="1" applyBorder="1" applyAlignment="1">
      <x:alignment vertical="center"/>
    </x:xf>
    <x:xf numFmtId="200" fontId="10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cc16c8a3e4088" /><Relationship Type="http://schemas.openxmlformats.org/officeDocument/2006/relationships/theme" Target="/xl/theme/theme1.xml" Id="R4d03305b9fbe466a" /><Relationship Type="http://schemas.openxmlformats.org/officeDocument/2006/relationships/sharedStrings" Target="/xl/sharedStrings.xml" Id="Radd5b86f611844d6" /><Relationship Type="http://schemas.openxmlformats.org/officeDocument/2006/relationships/worksheet" Target="/xl/worksheets/sheet1.xml" Id="R28a0c3f12edd44c7" /><Relationship Type="http://schemas.openxmlformats.org/officeDocument/2006/relationships/worksheet" Target="/xl/worksheets/sheet2.xml" Id="R2c3fa69a202848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58d2850b70241a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Saldo diário do caso selecionado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Saldo selecionado</c:v>
          </c:tx>
          <c:marker>
            <c:symbol val="none"/>
          </c:marker>
          <c:cat>
            <c:strRef>
              <c:f>'Fluxo diario'!$G$8:$G$68</c:f>
              <c:strCache>
                <c:ptCount val="0"/>
              </c:strCache>
            </c:strRef>
          </c:cat>
          <c:val>
            <c:numRef>
              <c:f>'Fluxo diario'!$H$8:$H$68</c:f>
              <c:numCache>
                <c:formatCode>"R$" #,##0;[Red]("R$" 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&quot; 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8d2850b70241a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0c37fe83abf4ad4" /></Relationships>
</file>

<file path=xl/worksheets/sheet1.xml><?xml version="1.0" encoding="utf-8"?>
<x:worksheet xmlns:x="http://schemas.openxmlformats.org/spreadsheetml/2006/main">
  <x:sheetPr>
    <x:tabColor rgb="FF0D0B3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54" hidden="0" customWidth="1"/>
    <x:col min="3" max="3" width="62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24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34" hidden="0" customWidth="1"/>
  </x:cols>
  <x:sheetData>
    <x:row r="1" ht="15" hidden="0" customHeight="1">
      <x:c r="A1" s="29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  <x:c r="P1" s="29"/>
    </x:row>
    <x:row r="2" ht="19.200000762939453" hidden="0" customHeight="1">
      <x:c r="A2" s="60" t="str">
        <x:v>Cenários de caixa e split payment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  <x:c r="O2" s="29"/>
      <x:c r="P2" s="29"/>
    </x:row>
    <x:row r="3" ht="15" hidden="0" customHeight="1">
      <x:c r="A3" s="61" t="str">
        <x:v>simulation_not_forecast · simulação sintética, não previsão, orçamento, alíquota ou cronograma legal</x:v>
      </x:c>
      <x:c r="B3" s="61"/>
      <x:c r="C3" s="61"/>
      <x:c r="D3" s="61"/>
      <x:c r="E3" s="61"/>
      <x:c r="F3" s="61"/>
      <x:c r="G3" s="61"/>
      <x:c r="H3" s="61"/>
      <x:c r="I3" s="61"/>
      <x:c r="J3" s="61"/>
      <x:c r="K3" s="61"/>
      <x:c r="L3" s="61"/>
      <x:c r="M3" s="61"/>
      <x:c r="N3" s="61"/>
      <x:c r="O3" s="61"/>
      <x:c r="P3" s="61"/>
    </x:row>
    <x:row r="4" ht="15" hidden="0" customHeight="1">
      <x:c r="A4" s="29" t="str">
        <x:v>Caso selecionado:</x:v>
      </x:c>
      <x:c r="B4" s="8" t="str">
        <x:v>A</x:v>
      </x:c>
      <x:c r="C4" s="29"/>
      <x:c r="D4" s="62" t="str">
        <x:f>INDEX($B$7:$B$10,MATCH($B$4,$A$7:$A$10,0))</x:f>
        <x:v>Pagamento operacional antes do recebimento</x:v>
      </x:c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  <x:c r="P4" s="29"/>
    </x:row>
    <x:row r="5" ht="15" hidden="0" customHeight="1">
      <x:c r="A5" s="29"/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  <x:c r="P5" s="29"/>
    </x:row>
    <x:row r="6" ht="34" hidden="0" customHeight="1">
      <x:c r="A6" s="21" t="str">
        <x:v>Cenário</x:v>
      </x:c>
      <x:c r="B6" s="22" t="str">
        <x:v>Descrição</x:v>
      </x:c>
      <x:c r="C6" s="22" t="str">
        <x:v>Caixa inicial</x:v>
      </x:c>
      <x:c r="D6" s="22" t="str">
        <x:v>Recebimento bruto</x:v>
      </x:c>
      <x:c r="E6" s="22" t="str">
        <x:v>Pagamento operacional</x:v>
      </x:c>
      <x:c r="F6" s="22" t="str">
        <x:v>Tributo simulado</x:v>
      </x:c>
      <x:c r="G6" s="22" t="str">
        <x:v>Dia recebimento</x:v>
      </x:c>
      <x:c r="H6" s="22" t="str">
        <x:v>Dia pagamento</x:v>
      </x:c>
      <x:c r="I6" s="22" t="str">
        <x:v>Dia tributo</x:v>
      </x:c>
      <x:c r="J6" s="22" t="str">
        <x:v>Modalidade</x:v>
      </x:c>
      <x:c r="K6" s="22" t="str">
        <x:v>Menor saldo</x:v>
      </x:c>
      <x:c r="L6" s="22" t="str">
        <x:v>Insuficiência máxima</x:v>
      </x:c>
      <x:c r="M6" s="22" t="str">
        <x:v>Saldo dia 30</x:v>
      </x:c>
      <x:c r="N6" s="22" t="str">
        <x:v>Saldo dia 60</x:v>
      </x:c>
      <x:c r="O6" s="22" t="str">
        <x:v>Saldo final</x:v>
      </x:c>
      <x:c r="P6" s="23" t="str">
        <x:v>Limite principal</x:v>
      </x:c>
    </x:row>
    <x:row r="7" ht="44" hidden="0" customHeight="1">
      <x:c r="A7" s="29" t="str">
        <x:v>A</x:v>
      </x:c>
      <x:c r="B7" s="33" t="str">
        <x:v>Pagamento operacional antes do recebimento</x:v>
      </x:c>
      <x:c r="C7" s="30" t="n">
        <x:v>10000</x:v>
      </x:c>
      <x:c r="D7" s="30" t="n">
        <x:v>100000</x:v>
      </x:c>
      <x:c r="E7" s="30" t="n">
        <x:v>70000</x:v>
      </x:c>
      <x:c r="F7" s="30" t="n">
        <x:v>10000</x:v>
      </x:c>
      <x:c r="G7" s="31" t="n">
        <x:v>30</x:v>
      </x:c>
      <x:c r="H7" s="31" t="n">
        <x:v>20</x:v>
      </x:c>
      <x:c r="I7" s="31" t="n">
        <x:v>30</x:v>
      </x:c>
      <x:c r="J7" s="29" t="str">
        <x:v>Segregação na liquidação</x:v>
      </x:c>
      <x:c r="K7" s="32" t="n">
        <x:f>MIN('Fluxo diario'!B$8:B$68)</x:f>
        <x:v>-60000</x:v>
      </x:c>
      <x:c r="L7" s="32" t="n">
        <x:f>MAX(0,-K7)</x:f>
        <x:v>60000</x:v>
      </x:c>
      <x:c r="M7" s="32" t="n">
        <x:f>INDEX('Fluxo diario'!B$8:B$68,31)</x:f>
        <x:v>30000</x:v>
      </x:c>
      <x:c r="N7" s="32" t="n">
        <x:f>INDEX('Fluxo diario'!B$8:B$68,61)</x:f>
        <x:v>30000</x:v>
      </x:c>
      <x:c r="O7" s="32" t="n">
        <x:f>N7</x:f>
        <x:v>30000</x:v>
      </x:c>
      <x:c r="P7" s="33" t="str">
        <x:v>Sem juros, tarifas, outras operações, financiamento, inadimplência definitiva ou datas legais</x:v>
      </x:c>
    </x:row>
    <x:row r="8" ht="44" hidden="0" customHeight="1">
      <x:c r="A8" s="29" t="str">
        <x:v>B</x:v>
      </x:c>
      <x:c r="B8" s="33" t="str">
        <x:v>Recebimento deslocado para o fim do horizonte</x:v>
      </x:c>
      <x:c r="C8" s="30" t="n">
        <x:v>10000</x:v>
      </x:c>
      <x:c r="D8" s="30" t="n">
        <x:v>100000</x:v>
      </x:c>
      <x:c r="E8" s="30" t="n">
        <x:v>70000</x:v>
      </x:c>
      <x:c r="F8" s="30" t="n">
        <x:v>10000</x:v>
      </x:c>
      <x:c r="G8" s="31" t="n">
        <x:v>60</x:v>
      </x:c>
      <x:c r="H8" s="31" t="n">
        <x:v>20</x:v>
      </x:c>
      <x:c r="I8" s="31" t="n">
        <x:v>60</x:v>
      </x:c>
      <x:c r="J8" s="29" t="str">
        <x:v>Segregação na liquidação</x:v>
      </x:c>
      <x:c r="K8" s="32" t="n">
        <x:f>MIN('Fluxo diario'!C$8:C$68)</x:f>
        <x:v>-60000</x:v>
      </x:c>
      <x:c r="L8" s="32" t="n">
        <x:f>MAX(0,-K8)</x:f>
        <x:v>60000</x:v>
      </x:c>
      <x:c r="M8" s="32" t="n">
        <x:f>INDEX('Fluxo diario'!C$8:C$68,31)</x:f>
        <x:v>-60000</x:v>
      </x:c>
      <x:c r="N8" s="32" t="n">
        <x:f>INDEX('Fluxo diario'!C$8:C$68,61)</x:f>
        <x:v>30000</x:v>
      </x:c>
      <x:c r="O8" s="32" t="n">
        <x:f>N8</x:f>
        <x:v>30000</x:v>
      </x:c>
      <x:c r="P8" s="33" t="str">
        <x:v>Sem juros, tarifas, outras operações, financiamento, inadimplência definitiva ou datas legais</x:v>
      </x:c>
    </x:row>
    <x:row r="9" ht="44" hidden="0" customHeight="1">
      <x:c r="A9" s="29" t="str">
        <x:v>C</x:v>
      </x:c>
      <x:c r="B9" s="33" t="str">
        <x:v>Pagamento operacional posterior ao recebimento</x:v>
      </x:c>
      <x:c r="C9" s="30" t="n">
        <x:v>10000</x:v>
      </x:c>
      <x:c r="D9" s="30" t="n">
        <x:v>100000</x:v>
      </x:c>
      <x:c r="E9" s="30" t="n">
        <x:v>70000</x:v>
      </x:c>
      <x:c r="F9" s="30" t="n">
        <x:v>10000</x:v>
      </x:c>
      <x:c r="G9" s="31" t="n">
        <x:v>30</x:v>
      </x:c>
      <x:c r="H9" s="31" t="n">
        <x:v>40</x:v>
      </x:c>
      <x:c r="I9" s="31" t="n">
        <x:v>30</x:v>
      </x:c>
      <x:c r="J9" s="29" t="str">
        <x:v>Segregação na liquidação</x:v>
      </x:c>
      <x:c r="K9" s="32" t="n">
        <x:f>MIN('Fluxo diario'!D$8:D$68)</x:f>
        <x:v>10000</x:v>
      </x:c>
      <x:c r="L9" s="32" t="n">
        <x:f>MAX(0,-K9)</x:f>
        <x:v>0</x:v>
      </x:c>
      <x:c r="M9" s="32" t="n">
        <x:f>INDEX('Fluxo diario'!D$8:D$68,31)</x:f>
        <x:v>100000</x:v>
      </x:c>
      <x:c r="N9" s="32" t="n">
        <x:f>INDEX('Fluxo diario'!D$8:D$68,61)</x:f>
        <x:v>30000</x:v>
      </x:c>
      <x:c r="O9" s="32" t="n">
        <x:f>N9</x:f>
        <x:v>30000</x:v>
      </x:c>
      <x:c r="P9" s="33" t="str">
        <x:v>Sem juros, tarifas, outras operações, financiamento, inadimplência definitiva ou datas legais</x:v>
      </x:c>
    </x:row>
    <x:row r="10" ht="44" hidden="0" customHeight="1">
      <x:c r="A10" s="34" t="str">
        <x:v>R</x:v>
      </x:c>
      <x:c r="B10" s="35" t="str">
        <x:v>Referência com destinação tributária posterior fictícia</x:v>
      </x:c>
      <x:c r="C10" s="36" t="n">
        <x:v>10000</x:v>
      </x:c>
      <x:c r="D10" s="36" t="n">
        <x:v>100000</x:v>
      </x:c>
      <x:c r="E10" s="36" t="n">
        <x:v>70000</x:v>
      </x:c>
      <x:c r="F10" s="36" t="n">
        <x:v>10000</x:v>
      </x:c>
      <x:c r="G10" s="37" t="n">
        <x:v>30</x:v>
      </x:c>
      <x:c r="H10" s="37" t="n">
        <x:v>20</x:v>
      </x:c>
      <x:c r="I10" s="37" t="n">
        <x:v>50</x:v>
      </x:c>
      <x:c r="J10" s="34" t="str">
        <x:v>Referência comparativa</x:v>
      </x:c>
      <x:c r="K10" s="38" t="n">
        <x:f>MIN('Fluxo diario'!E$8:E$68)</x:f>
        <x:v>-60000</x:v>
      </x:c>
      <x:c r="L10" s="38" t="n">
        <x:f>MAX(0,-K10)</x:f>
        <x:v>60000</x:v>
      </x:c>
      <x:c r="M10" s="38" t="n">
        <x:f>INDEX('Fluxo diario'!E$8:E$68,31)</x:f>
        <x:v>40000</x:v>
      </x:c>
      <x:c r="N10" s="38" t="n">
        <x:f>INDEX('Fluxo diario'!E$8:E$68,61)</x:f>
        <x:v>30000</x:v>
      </x:c>
      <x:c r="O10" s="38" t="n">
        <x:f>N10</x:f>
        <x:v>30000</x:v>
      </x:c>
      <x:c r="P10" s="35" t="str">
        <x:v>Sem juros, tarifas, outras operações, financiamento, inadimplência definitiva ou datas legais</x:v>
      </x:c>
    </x:row>
    <x:row r="11" ht="15" hidden="0" customHeight="1">
      <x:c r="A11" s="29"/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  <x:c r="P11" s="29"/>
    </x:row>
    <x:row r="12" ht="15" hidden="0" customHeight="1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  <x:c r="P12" s="29"/>
    </x:row>
    <x:row r="13" ht="15" hidden="0" customHeight="1">
      <x:c r="A13" s="63" t="str">
        <x:v>Resumo do caso selecionado</x:v>
      </x:c>
      <x:c r="B13" s="64"/>
      <x:c r="C13" s="64"/>
      <x:c r="D13" s="65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  <x:c r="O13" s="29"/>
      <x:c r="P13" s="29"/>
    </x:row>
    <x:row r="14" ht="15" hidden="0" customHeight="1">
      <x:c r="A14" s="29"/>
      <x:c r="B14" s="29"/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  <x:c r="O14" s="29"/>
      <x:c r="P14" s="29"/>
    </x:row>
    <x:row r="15" ht="15" hidden="0" customHeight="1">
      <x:c r="A15" s="29" t="str">
        <x:v>Cenário</x:v>
      </x:c>
      <x:c r="B15" s="62" t="str">
        <x:f>$B$4</x:f>
        <x:v>A</x:v>
      </x:c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  <x:c r="O15" s="29"/>
      <x:c r="P15" s="29"/>
    </x:row>
    <x:row r="16" ht="15" hidden="0" customHeight="1">
      <x:c r="A16" s="29" t="str">
        <x:v>Descrição</x:v>
      </x:c>
      <x:c r="B16" s="62" t="str">
        <x:f>INDEX($B$7:$B$10,MATCH($B$4,$A$7:$A$10,0))</x:f>
        <x:v>Pagamento operacional antes do recebimento</x:v>
      </x:c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  <x:c r="O16" s="29"/>
      <x:c r="P16" s="29"/>
    </x:row>
    <x:row r="17" ht="15" hidden="0" customHeight="1">
      <x:c r="A17" s="29" t="str">
        <x:v>Menor saldo</x:v>
      </x:c>
      <x:c r="B17" s="66" t="n">
        <x:f>INDEX($K$7:$K$10,MATCH($B$4,$A$7:$A$10,0))</x:f>
        <x:v>-60000</x:v>
      </x:c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29"/>
    </x:row>
    <x:row r="18" ht="15" hidden="0" customHeight="1">
      <x:c r="A18" s="29" t="str">
        <x:v>Insuficiência máxima</x:v>
      </x:c>
      <x:c r="B18" s="66" t="n">
        <x:f>INDEX($L$7:$L$10,MATCH($B$4,$A$7:$A$10,0))</x:f>
        <x:v>60000</x:v>
      </x:c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29"/>
    </x:row>
    <x:row r="19" ht="15" hidden="0" customHeight="1">
      <x:c r="A19" s="29" t="str">
        <x:v>Saldo no dia 30</x:v>
      </x:c>
      <x:c r="B19" s="66" t="n">
        <x:f>INDEX($M$7:$M$10,MATCH($B$4,$A$7:$A$10,0))</x:f>
        <x:v>30000</x:v>
      </x:c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29"/>
    </x:row>
    <x:row r="20" ht="15" hidden="0" customHeight="1">
      <x:c r="A20" s="29" t="str">
        <x:v>Saldo no dia 60</x:v>
      </x:c>
      <x:c r="B20" s="66" t="n">
        <x:f>INDEX($N$7:$N$10,MATCH($B$4,$A$7:$A$10,0))</x:f>
        <x:v>30000</x:v>
      </x:c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29"/>
    </x:row>
    <x:row r="21" ht="15" hidden="0" customHeight="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29"/>
    </x:row>
    <x:row r="22" ht="15" hidden="0" customHeight="1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29"/>
    </x:row>
    <x:row r="23" ht="15" hidden="0" customHeight="1">
      <x:c r="A23" s="63" t="str">
        <x:v>Fontes e estado em 04/10/2026</x:v>
      </x:c>
      <x:c r="B23" s="64"/>
      <x:c r="C23" s="64"/>
      <x:c r="D23" s="65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29"/>
    </x:row>
    <x:row r="24" ht="15" hidden="0" customHeight="1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29"/>
    </x:row>
    <x:row r="25" ht="15" hidden="0" customHeight="1">
      <x:c r="A25" s="67" t="str">
        <x:v>Objeto</x:v>
      </x:c>
      <x:c r="B25" s="67" t="str">
        <x:v>Estado</x:v>
      </x:c>
      <x:c r="C25" s="67" t="str">
        <x:v>Fonte</x:v>
      </x:c>
      <x:c r="D25" s="29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29"/>
    </x:row>
    <x:row r="26" ht="42" hidden="0" customHeight="1">
      <x:c r="A26" s="33" t="str">
        <x:v>Regra jurídica</x:v>
      </x:c>
      <x:c r="B26" s="33" t="str">
        <x:v>Vigente: Decreto 12.955/2026, arts. 28 a 36</x:v>
      </x:c>
      <x:c r="C26" s="68" t="str">
        <x:v>https://www.planalto.gov.br/ccivil_03/_ato2023-2026/2026/decreto/d12955.htm</x:v>
      </x:c>
      <x:c r="D26" s="29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29"/>
    </x:row>
    <x:row r="27" ht="42" hidden="0" customHeight="1">
      <x:c r="A27" s="33" t="str">
        <x:v>Integração PSP</x:v>
      </x:c>
      <x:c r="B27" s="33" t="str">
        <x:v>Em teste oficial controlado a partir de 15/10/2026; sem transações reais</x:v>
      </x:c>
      <x:c r="C27" s="68" t="str">
        <x:v>https://www.gov.br/receitafederal/pt-br/assuntos/noticias/2026/setembro/comunicado-5</x:v>
      </x:c>
      <x:c r="D27" s="29"/>
      <x:c r="E27" s="29"/>
      <x:c r="F27" s="29"/>
      <x:c r="G27" s="29"/>
      <x:c r="H27" s="29"/>
      <x:c r="I27" s="29"/>
      <x:c r="J27" s="29"/>
      <x:c r="K27" s="29"/>
      <x:c r="L27" s="29"/>
      <x:c r="M27" s="29"/>
      <x:c r="N27" s="29"/>
      <x:c r="O27" s="29"/>
      <x:c r="P27" s="29"/>
    </x:row>
    <x:row r="28" ht="42" hidden="0" customHeight="1">
      <x:c r="A28" s="33" t="str">
        <x:v>Documentação técnica</x:v>
      </x:c>
      <x:c r="B28" s="33" t="str">
        <x:v>Versões atuais publicadas pelo CGIBS</x:v>
      </x:c>
      <x:c r="C28" s="68" t="str">
        <x:v>https://www.cgibs.gov.br/split-payment</x:v>
      </x:c>
      <x:c r="D28" s="29"/>
      <x:c r="E28" s="29"/>
      <x:c r="F28" s="29"/>
      <x:c r="G28" s="29"/>
      <x:c r="H28" s="29"/>
      <x:c r="I28" s="29"/>
      <x:c r="J28" s="29"/>
      <x:c r="K28" s="29"/>
      <x:c r="L28" s="29"/>
      <x:c r="M28" s="29"/>
      <x:c r="N28" s="29"/>
      <x:c r="O28" s="29"/>
      <x:c r="P28" s="29"/>
    </x:row>
    <x:row r="29" ht="42" hidden="0" customHeight="1">
      <x:c r="A29" s="33" t="str">
        <x:v>Produção e obrigatoriedade</x:v>
      </x:c>
      <x:c r="B29" s="33" t="str">
        <x:v>Dependentes dos atos e da implementação aplicáveis; não confirmadas por esta planilha</x:v>
      </x:c>
      <x:c r="C29" s="68" t="str">
        <x:v>https://www.gov.br/receitafederal/pt-br/acesso-a-informacao/acoes-e-programas/programas-e-atividades/reforma-tributaria-do-consumo/legislacao/atos-conjuntos/</x:v>
      </x:c>
      <x:c r="D29" s="29"/>
      <x:c r="E29" s="29"/>
      <x:c r="F29" s="29"/>
      <x:c r="G29" s="29"/>
      <x:c r="H29" s="29"/>
      <x:c r="I29" s="29"/>
      <x:c r="J29" s="29"/>
      <x:c r="K29" s="29"/>
      <x:c r="L29" s="29"/>
      <x:c r="M29" s="29"/>
      <x:c r="N29" s="29"/>
      <x:c r="O29" s="29"/>
      <x:c r="P29" s="29"/>
    </x:row>
    <x:row r="30" ht="15" hidden="0" customHeight="1">
      <x:c r="A30" s="29"/>
      <x:c r="B30" s="29"/>
      <x:c r="C30" s="29"/>
      <x:c r="D30" s="29"/>
      <x:c r="E30" s="29"/>
      <x:c r="F30" s="29"/>
      <x:c r="G30" s="29"/>
      <x:c r="H30" s="29"/>
      <x:c r="I30" s="29"/>
      <x:c r="J30" s="29"/>
      <x:c r="K30" s="29"/>
      <x:c r="L30" s="29"/>
      <x:c r="M30" s="29"/>
      <x:c r="N30" s="29"/>
      <x:c r="O30" s="29"/>
      <x:c r="P30" s="29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</x:sheetData>
  <x:dataValidations count="1">
    <x:dataValidation type="list" sqref="B4">
      <x:formula1>"A,B,C,R"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5BF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3" hidden="0" customWidth="1"/>
    <x:col min="7" max="7" width="14" hidden="0" customWidth="1"/>
    <x:col min="8" max="8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2" t="str">
        <x:v>Fluxo diário dos cenários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3" t="str">
        <x:v>simulation_not_forecast · saldos ao fim de cada dia; valores em reais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</x:row>
    <x:row r="4">
      <x:c r="A4" s="1" t="str">
        <x:v>Caso selecionado:</x:v>
      </x:c>
      <x:c r="B4" s="9" t="str">
        <x:f>Cenarios!$B$4</x:f>
        <x:v>A</x:v>
      </x:c>
      <x:c r="C4" s="9"/>
      <x:c r="D4" s="9" t="str">
        <x:f>Cenarios!$D$4</x:f>
        <x:v>Pagamento operacional antes do recebimento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>
      <x:c r="A7" s="49" t="str">
        <x:v>Dia</x:v>
      </x:c>
      <x:c r="B7" s="50" t="str">
        <x:v>A</x:v>
      </x:c>
      <x:c r="C7" s="50" t="str">
        <x:v>B</x:v>
      </x:c>
      <x:c r="D7" s="50" t="str">
        <x:v>C</x:v>
      </x:c>
      <x:c r="E7" s="51" t="str">
        <x:v>R</x:v>
      </x:c>
      <x:c r="F7" s="1" t="str"/>
      <x:c r="G7" s="54" t="str">
        <x:v>Dia selecionado</x:v>
      </x:c>
      <x:c r="H7" s="54" t="str">
        <x:v>Saldo selecionado</x:v>
      </x:c>
      <x:c r="I7" s="1"/>
      <x:c r="J7" s="1"/>
      <x:c r="K7" s="1"/>
      <x:c r="L7" s="1"/>
      <x:c r="M7" s="1"/>
      <x:c r="N7" s="1"/>
      <x:c r="O7" s="1"/>
      <x:c r="P7" s="1"/>
    </x:row>
    <x:row r="8">
      <x:c r="A8" s="59" t="n">
        <x:v>0</x:v>
      </x:c>
      <x:c r="B8" s="57" t="n">
        <x:f>Cenarios!$C$7+IF($A8&gt;=Cenarios!$G$7,Cenarios!$D$7,0)-IF($A8&gt;=Cenarios!$H$7,Cenarios!$E$7,0)-IF($A8&gt;=Cenarios!$I$7,Cenarios!$F$7,0)</x:f>
        <x:v>10000</x:v>
      </x:c>
      <x:c r="C8" s="57" t="n">
        <x:f>Cenarios!$C$8+IF($A8&gt;=Cenarios!$G$8,Cenarios!$D$8,0)-IF($A8&gt;=Cenarios!$H$8,Cenarios!$E$8,0)-IF($A8&gt;=Cenarios!$I$8,Cenarios!$F$8,0)</x:f>
        <x:v>10000</x:v>
      </x:c>
      <x:c r="D8" s="57" t="n">
        <x:f>Cenarios!$C$9+IF($A8&gt;=Cenarios!$G$9,Cenarios!$D$9,0)-IF($A8&gt;=Cenarios!$H$9,Cenarios!$E$9,0)-IF($A8&gt;=Cenarios!$I$9,Cenarios!$F$9,0)</x:f>
        <x:v>10000</x:v>
      </x:c>
      <x:c r="E8" s="57" t="n">
        <x:f>Cenarios!$C$10+IF($A8&gt;=Cenarios!$G$10,Cenarios!$D$10,0)-IF($A8&gt;=Cenarios!$H$10,Cenarios!$E$10,0)-IF($A8&gt;=Cenarios!$I$10,Cenarios!$F$10,0)</x:f>
        <x:v>10000</x:v>
      </x:c>
      <x:c r="F8" s="1"/>
      <x:c r="G8" s="59" t="n">
        <x:f>A8</x:f>
        <x:v>0</x:v>
      </x:c>
      <x:c r="H8" s="58" t="n">
        <x:f>INDEX($B8:$E8,1,MATCH(Cenarios!$B$4,$B$7:$E$7,0))</x:f>
        <x:v>10000</x:v>
      </x:c>
      <x:c r="I8" s="1"/>
      <x:c r="J8" s="1"/>
      <x:c r="K8" s="1"/>
      <x:c r="L8" s="1"/>
      <x:c r="M8" s="1"/>
      <x:c r="N8" s="1"/>
      <x:c r="O8" s="1"/>
      <x:c r="P8" s="1"/>
    </x:row>
    <x:row r="9">
      <x:c r="A9" s="59" t="n">
        <x:v>1</x:v>
      </x:c>
      <x:c r="B9" s="57" t="n">
        <x:f>Cenarios!$C$7+IF($A9&gt;=Cenarios!$G$7,Cenarios!$D$7,0)-IF($A9&gt;=Cenarios!$H$7,Cenarios!$E$7,0)-IF($A9&gt;=Cenarios!$I$7,Cenarios!$F$7,0)</x:f>
        <x:v>10000</x:v>
      </x:c>
      <x:c r="C9" s="57" t="n">
        <x:f>Cenarios!$C$8+IF($A9&gt;=Cenarios!$G$8,Cenarios!$D$8,0)-IF($A9&gt;=Cenarios!$H$8,Cenarios!$E$8,0)-IF($A9&gt;=Cenarios!$I$8,Cenarios!$F$8,0)</x:f>
        <x:v>10000</x:v>
      </x:c>
      <x:c r="D9" s="57" t="n">
        <x:f>Cenarios!$C$9+IF($A9&gt;=Cenarios!$G$9,Cenarios!$D$9,0)-IF($A9&gt;=Cenarios!$H$9,Cenarios!$E$9,0)-IF($A9&gt;=Cenarios!$I$9,Cenarios!$F$9,0)</x:f>
        <x:v>10000</x:v>
      </x:c>
      <x:c r="E9" s="57" t="n">
        <x:f>Cenarios!$C$10+IF($A9&gt;=Cenarios!$G$10,Cenarios!$D$10,0)-IF($A9&gt;=Cenarios!$H$10,Cenarios!$E$10,0)-IF($A9&gt;=Cenarios!$I$10,Cenarios!$F$10,0)</x:f>
        <x:v>10000</x:v>
      </x:c>
      <x:c r="F9" s="1"/>
      <x:c r="G9" s="59" t="n">
        <x:f>A9</x:f>
        <x:v>1</x:v>
      </x:c>
      <x:c r="H9" s="58" t="n">
        <x:f>INDEX($B9:$E9,1,MATCH(Cenarios!$B$4,$B$7:$E$7,0))</x:f>
        <x:v>10000</x:v>
      </x:c>
      <x:c r="I9" s="1"/>
      <x:c r="J9" s="1"/>
      <x:c r="K9" s="1"/>
      <x:c r="L9" s="1"/>
      <x:c r="M9" s="1"/>
      <x:c r="N9" s="1"/>
      <x:c r="O9" s="1"/>
      <x:c r="P9" s="1"/>
    </x:row>
    <x:row r="10">
      <x:c r="A10" s="59" t="n">
        <x:v>2</x:v>
      </x:c>
      <x:c r="B10" s="57" t="n">
        <x:f>Cenarios!$C$7+IF($A10&gt;=Cenarios!$G$7,Cenarios!$D$7,0)-IF($A10&gt;=Cenarios!$H$7,Cenarios!$E$7,0)-IF($A10&gt;=Cenarios!$I$7,Cenarios!$F$7,0)</x:f>
        <x:v>10000</x:v>
      </x:c>
      <x:c r="C10" s="57" t="n">
        <x:f>Cenarios!$C$8+IF($A10&gt;=Cenarios!$G$8,Cenarios!$D$8,0)-IF($A10&gt;=Cenarios!$H$8,Cenarios!$E$8,0)-IF($A10&gt;=Cenarios!$I$8,Cenarios!$F$8,0)</x:f>
        <x:v>10000</x:v>
      </x:c>
      <x:c r="D10" s="57" t="n">
        <x:f>Cenarios!$C$9+IF($A10&gt;=Cenarios!$G$9,Cenarios!$D$9,0)-IF($A10&gt;=Cenarios!$H$9,Cenarios!$E$9,0)-IF($A10&gt;=Cenarios!$I$9,Cenarios!$F$9,0)</x:f>
        <x:v>10000</x:v>
      </x:c>
      <x:c r="E10" s="57" t="n">
        <x:f>Cenarios!$C$10+IF($A10&gt;=Cenarios!$G$10,Cenarios!$D$10,0)-IF($A10&gt;=Cenarios!$H$10,Cenarios!$E$10,0)-IF($A10&gt;=Cenarios!$I$10,Cenarios!$F$10,0)</x:f>
        <x:v>10000</x:v>
      </x:c>
      <x:c r="F10" s="1"/>
      <x:c r="G10" s="59" t="n">
        <x:f>A10</x:f>
        <x:v>2</x:v>
      </x:c>
      <x:c r="H10" s="58" t="n">
        <x:f>INDEX($B10:$E10,1,MATCH(Cenarios!$B$4,$B$7:$E$7,0))</x:f>
        <x:v>10000</x:v>
      </x:c>
      <x:c r="I10" s="1"/>
      <x:c r="J10" s="1"/>
      <x:c r="K10" s="1"/>
      <x:c r="L10" s="1"/>
      <x:c r="M10" s="1"/>
      <x:c r="N10" s="1"/>
      <x:c r="O10" s="1"/>
      <x:c r="P10" s="1"/>
    </x:row>
    <x:row r="11">
      <x:c r="A11" s="59" t="n">
        <x:v>3</x:v>
      </x:c>
      <x:c r="B11" s="57" t="n">
        <x:f>Cenarios!$C$7+IF($A11&gt;=Cenarios!$G$7,Cenarios!$D$7,0)-IF($A11&gt;=Cenarios!$H$7,Cenarios!$E$7,0)-IF($A11&gt;=Cenarios!$I$7,Cenarios!$F$7,0)</x:f>
        <x:v>10000</x:v>
      </x:c>
      <x:c r="C11" s="57" t="n">
        <x:f>Cenarios!$C$8+IF($A11&gt;=Cenarios!$G$8,Cenarios!$D$8,0)-IF($A11&gt;=Cenarios!$H$8,Cenarios!$E$8,0)-IF($A11&gt;=Cenarios!$I$8,Cenarios!$F$8,0)</x:f>
        <x:v>10000</x:v>
      </x:c>
      <x:c r="D11" s="57" t="n">
        <x:f>Cenarios!$C$9+IF($A11&gt;=Cenarios!$G$9,Cenarios!$D$9,0)-IF($A11&gt;=Cenarios!$H$9,Cenarios!$E$9,0)-IF($A11&gt;=Cenarios!$I$9,Cenarios!$F$9,0)</x:f>
        <x:v>10000</x:v>
      </x:c>
      <x:c r="E11" s="57" t="n">
        <x:f>Cenarios!$C$10+IF($A11&gt;=Cenarios!$G$10,Cenarios!$D$10,0)-IF($A11&gt;=Cenarios!$H$10,Cenarios!$E$10,0)-IF($A11&gt;=Cenarios!$I$10,Cenarios!$F$10,0)</x:f>
        <x:v>10000</x:v>
      </x:c>
      <x:c r="F11" s="1"/>
      <x:c r="G11" s="59" t="n">
        <x:f>A11</x:f>
        <x:v>3</x:v>
      </x:c>
      <x:c r="H11" s="58" t="n">
        <x:f>INDEX($B11:$E11,1,MATCH(Cenarios!$B$4,$B$7:$E$7,0))</x:f>
        <x:v>10000</x:v>
      </x:c>
      <x:c r="I11" s="1"/>
      <x:c r="J11" s="1"/>
      <x:c r="K11" s="1"/>
      <x:c r="L11" s="1"/>
      <x:c r="M11" s="1"/>
      <x:c r="N11" s="1"/>
      <x:c r="O11" s="1"/>
      <x:c r="P11" s="1"/>
    </x:row>
    <x:row r="12">
      <x:c r="A12" s="59" t="n">
        <x:v>4</x:v>
      </x:c>
      <x:c r="B12" s="57" t="n">
        <x:f>Cenarios!$C$7+IF($A12&gt;=Cenarios!$G$7,Cenarios!$D$7,0)-IF($A12&gt;=Cenarios!$H$7,Cenarios!$E$7,0)-IF($A12&gt;=Cenarios!$I$7,Cenarios!$F$7,0)</x:f>
        <x:v>10000</x:v>
      </x:c>
      <x:c r="C12" s="57" t="n">
        <x:f>Cenarios!$C$8+IF($A12&gt;=Cenarios!$G$8,Cenarios!$D$8,0)-IF($A12&gt;=Cenarios!$H$8,Cenarios!$E$8,0)-IF($A12&gt;=Cenarios!$I$8,Cenarios!$F$8,0)</x:f>
        <x:v>10000</x:v>
      </x:c>
      <x:c r="D12" s="57" t="n">
        <x:f>Cenarios!$C$9+IF($A12&gt;=Cenarios!$G$9,Cenarios!$D$9,0)-IF($A12&gt;=Cenarios!$H$9,Cenarios!$E$9,0)-IF($A12&gt;=Cenarios!$I$9,Cenarios!$F$9,0)</x:f>
        <x:v>10000</x:v>
      </x:c>
      <x:c r="E12" s="57" t="n">
        <x:f>Cenarios!$C$10+IF($A12&gt;=Cenarios!$G$10,Cenarios!$D$10,0)-IF($A12&gt;=Cenarios!$H$10,Cenarios!$E$10,0)-IF($A12&gt;=Cenarios!$I$10,Cenarios!$F$10,0)</x:f>
        <x:v>10000</x:v>
      </x:c>
      <x:c r="F12" s="1"/>
      <x:c r="G12" s="59" t="n">
        <x:f>A12</x:f>
        <x:v>4</x:v>
      </x:c>
      <x:c r="H12" s="58" t="n">
        <x:f>INDEX($B12:$E12,1,MATCH(Cenarios!$B$4,$B$7:$E$7,0))</x:f>
        <x:v>10000</x:v>
      </x:c>
      <x:c r="I12" s="1"/>
      <x:c r="J12" s="1"/>
      <x:c r="K12" s="1"/>
      <x:c r="L12" s="1"/>
      <x:c r="M12" s="1"/>
      <x:c r="N12" s="1"/>
      <x:c r="O12" s="1"/>
      <x:c r="P12" s="1"/>
    </x:row>
    <x:row r="13">
      <x:c r="A13" s="59" t="n">
        <x:v>5</x:v>
      </x:c>
      <x:c r="B13" s="57" t="n">
        <x:f>Cenarios!$C$7+IF($A13&gt;=Cenarios!$G$7,Cenarios!$D$7,0)-IF($A13&gt;=Cenarios!$H$7,Cenarios!$E$7,0)-IF($A13&gt;=Cenarios!$I$7,Cenarios!$F$7,0)</x:f>
        <x:v>10000</x:v>
      </x:c>
      <x:c r="C13" s="57" t="n">
        <x:f>Cenarios!$C$8+IF($A13&gt;=Cenarios!$G$8,Cenarios!$D$8,0)-IF($A13&gt;=Cenarios!$H$8,Cenarios!$E$8,0)-IF($A13&gt;=Cenarios!$I$8,Cenarios!$F$8,0)</x:f>
        <x:v>10000</x:v>
      </x:c>
      <x:c r="D13" s="57" t="n">
        <x:f>Cenarios!$C$9+IF($A13&gt;=Cenarios!$G$9,Cenarios!$D$9,0)-IF($A13&gt;=Cenarios!$H$9,Cenarios!$E$9,0)-IF($A13&gt;=Cenarios!$I$9,Cenarios!$F$9,0)</x:f>
        <x:v>10000</x:v>
      </x:c>
      <x:c r="E13" s="57" t="n">
        <x:f>Cenarios!$C$10+IF($A13&gt;=Cenarios!$G$10,Cenarios!$D$10,0)-IF($A13&gt;=Cenarios!$H$10,Cenarios!$E$10,0)-IF($A13&gt;=Cenarios!$I$10,Cenarios!$F$10,0)</x:f>
        <x:v>10000</x:v>
      </x:c>
      <x:c r="F13" s="1"/>
      <x:c r="G13" s="59" t="n">
        <x:f>A13</x:f>
        <x:v>5</x:v>
      </x:c>
      <x:c r="H13" s="58" t="n">
        <x:f>INDEX($B13:$E13,1,MATCH(Cenarios!$B$4,$B$7:$E$7,0))</x:f>
        <x:v>10000</x:v>
      </x:c>
      <x:c r="I13" s="1"/>
      <x:c r="J13" s="1"/>
      <x:c r="K13" s="1"/>
      <x:c r="L13" s="1"/>
      <x:c r="M13" s="1"/>
      <x:c r="N13" s="1"/>
      <x:c r="O13" s="1"/>
      <x:c r="P13" s="1"/>
    </x:row>
    <x:row r="14">
      <x:c r="A14" s="59" t="n">
        <x:v>6</x:v>
      </x:c>
      <x:c r="B14" s="57" t="n">
        <x:f>Cenarios!$C$7+IF($A14&gt;=Cenarios!$G$7,Cenarios!$D$7,0)-IF($A14&gt;=Cenarios!$H$7,Cenarios!$E$7,0)-IF($A14&gt;=Cenarios!$I$7,Cenarios!$F$7,0)</x:f>
        <x:v>10000</x:v>
      </x:c>
      <x:c r="C14" s="57" t="n">
        <x:f>Cenarios!$C$8+IF($A14&gt;=Cenarios!$G$8,Cenarios!$D$8,0)-IF($A14&gt;=Cenarios!$H$8,Cenarios!$E$8,0)-IF($A14&gt;=Cenarios!$I$8,Cenarios!$F$8,0)</x:f>
        <x:v>10000</x:v>
      </x:c>
      <x:c r="D14" s="57" t="n">
        <x:f>Cenarios!$C$9+IF($A14&gt;=Cenarios!$G$9,Cenarios!$D$9,0)-IF($A14&gt;=Cenarios!$H$9,Cenarios!$E$9,0)-IF($A14&gt;=Cenarios!$I$9,Cenarios!$F$9,0)</x:f>
        <x:v>10000</x:v>
      </x:c>
      <x:c r="E14" s="57" t="n">
        <x:f>Cenarios!$C$10+IF($A14&gt;=Cenarios!$G$10,Cenarios!$D$10,0)-IF($A14&gt;=Cenarios!$H$10,Cenarios!$E$10,0)-IF($A14&gt;=Cenarios!$I$10,Cenarios!$F$10,0)</x:f>
        <x:v>10000</x:v>
      </x:c>
      <x:c r="F14" s="1"/>
      <x:c r="G14" s="59" t="n">
        <x:f>A14</x:f>
        <x:v>6</x:v>
      </x:c>
      <x:c r="H14" s="58" t="n">
        <x:f>INDEX($B14:$E14,1,MATCH(Cenarios!$B$4,$B$7:$E$7,0))</x:f>
        <x:v>10000</x:v>
      </x:c>
      <x:c r="I14" s="1"/>
      <x:c r="J14" s="1"/>
      <x:c r="K14" s="1"/>
      <x:c r="L14" s="1"/>
      <x:c r="M14" s="1"/>
      <x:c r="N14" s="1"/>
      <x:c r="O14" s="1"/>
      <x:c r="P14" s="1"/>
    </x:row>
    <x:row r="15">
      <x:c r="A15" s="59" t="n">
        <x:v>7</x:v>
      </x:c>
      <x:c r="B15" s="57" t="n">
        <x:f>Cenarios!$C$7+IF($A15&gt;=Cenarios!$G$7,Cenarios!$D$7,0)-IF($A15&gt;=Cenarios!$H$7,Cenarios!$E$7,0)-IF($A15&gt;=Cenarios!$I$7,Cenarios!$F$7,0)</x:f>
        <x:v>10000</x:v>
      </x:c>
      <x:c r="C15" s="57" t="n">
        <x:f>Cenarios!$C$8+IF($A15&gt;=Cenarios!$G$8,Cenarios!$D$8,0)-IF($A15&gt;=Cenarios!$H$8,Cenarios!$E$8,0)-IF($A15&gt;=Cenarios!$I$8,Cenarios!$F$8,0)</x:f>
        <x:v>10000</x:v>
      </x:c>
      <x:c r="D15" s="57" t="n">
        <x:f>Cenarios!$C$9+IF($A15&gt;=Cenarios!$G$9,Cenarios!$D$9,0)-IF($A15&gt;=Cenarios!$H$9,Cenarios!$E$9,0)-IF($A15&gt;=Cenarios!$I$9,Cenarios!$F$9,0)</x:f>
        <x:v>10000</x:v>
      </x:c>
      <x:c r="E15" s="57" t="n">
        <x:f>Cenarios!$C$10+IF($A15&gt;=Cenarios!$G$10,Cenarios!$D$10,0)-IF($A15&gt;=Cenarios!$H$10,Cenarios!$E$10,0)-IF($A15&gt;=Cenarios!$I$10,Cenarios!$F$10,0)</x:f>
        <x:v>10000</x:v>
      </x:c>
      <x:c r="F15" s="1"/>
      <x:c r="G15" s="59" t="n">
        <x:f>A15</x:f>
        <x:v>7</x:v>
      </x:c>
      <x:c r="H15" s="58" t="n">
        <x:f>INDEX($B15:$E15,1,MATCH(Cenarios!$B$4,$B$7:$E$7,0))</x:f>
        <x:v>10000</x:v>
      </x:c>
      <x:c r="I15" s="1"/>
      <x:c r="J15" s="1"/>
      <x:c r="K15" s="1"/>
      <x:c r="L15" s="1"/>
      <x:c r="M15" s="1"/>
      <x:c r="N15" s="1"/>
      <x:c r="O15" s="1"/>
      <x:c r="P15" s="1"/>
    </x:row>
    <x:row r="16">
      <x:c r="A16" s="59" t="n">
        <x:v>8</x:v>
      </x:c>
      <x:c r="B16" s="57" t="n">
        <x:f>Cenarios!$C$7+IF($A16&gt;=Cenarios!$G$7,Cenarios!$D$7,0)-IF($A16&gt;=Cenarios!$H$7,Cenarios!$E$7,0)-IF($A16&gt;=Cenarios!$I$7,Cenarios!$F$7,0)</x:f>
        <x:v>10000</x:v>
      </x:c>
      <x:c r="C16" s="57" t="n">
        <x:f>Cenarios!$C$8+IF($A16&gt;=Cenarios!$G$8,Cenarios!$D$8,0)-IF($A16&gt;=Cenarios!$H$8,Cenarios!$E$8,0)-IF($A16&gt;=Cenarios!$I$8,Cenarios!$F$8,0)</x:f>
        <x:v>10000</x:v>
      </x:c>
      <x:c r="D16" s="57" t="n">
        <x:f>Cenarios!$C$9+IF($A16&gt;=Cenarios!$G$9,Cenarios!$D$9,0)-IF($A16&gt;=Cenarios!$H$9,Cenarios!$E$9,0)-IF($A16&gt;=Cenarios!$I$9,Cenarios!$F$9,0)</x:f>
        <x:v>10000</x:v>
      </x:c>
      <x:c r="E16" s="57" t="n">
        <x:f>Cenarios!$C$10+IF($A16&gt;=Cenarios!$G$10,Cenarios!$D$10,0)-IF($A16&gt;=Cenarios!$H$10,Cenarios!$E$10,0)-IF($A16&gt;=Cenarios!$I$10,Cenarios!$F$10,0)</x:f>
        <x:v>10000</x:v>
      </x:c>
      <x:c r="F16" s="1"/>
      <x:c r="G16" s="59" t="n">
        <x:f>A16</x:f>
        <x:v>8</x:v>
      </x:c>
      <x:c r="H16" s="58" t="n">
        <x:f>INDEX($B16:$E16,1,MATCH(Cenarios!$B$4,$B$7:$E$7,0))</x:f>
        <x:v>10000</x:v>
      </x:c>
      <x:c r="I16" s="1"/>
      <x:c r="J16" s="1"/>
      <x:c r="K16" s="1"/>
      <x:c r="L16" s="1"/>
      <x:c r="M16" s="1"/>
      <x:c r="N16" s="1"/>
      <x:c r="O16" s="1"/>
      <x:c r="P16" s="1"/>
    </x:row>
    <x:row r="17">
      <x:c r="A17" s="59" t="n">
        <x:v>9</x:v>
      </x:c>
      <x:c r="B17" s="57" t="n">
        <x:f>Cenarios!$C$7+IF($A17&gt;=Cenarios!$G$7,Cenarios!$D$7,0)-IF($A17&gt;=Cenarios!$H$7,Cenarios!$E$7,0)-IF($A17&gt;=Cenarios!$I$7,Cenarios!$F$7,0)</x:f>
        <x:v>10000</x:v>
      </x:c>
      <x:c r="C17" s="57" t="n">
        <x:f>Cenarios!$C$8+IF($A17&gt;=Cenarios!$G$8,Cenarios!$D$8,0)-IF($A17&gt;=Cenarios!$H$8,Cenarios!$E$8,0)-IF($A17&gt;=Cenarios!$I$8,Cenarios!$F$8,0)</x:f>
        <x:v>10000</x:v>
      </x:c>
      <x:c r="D17" s="57" t="n">
        <x:f>Cenarios!$C$9+IF($A17&gt;=Cenarios!$G$9,Cenarios!$D$9,0)-IF($A17&gt;=Cenarios!$H$9,Cenarios!$E$9,0)-IF($A17&gt;=Cenarios!$I$9,Cenarios!$F$9,0)</x:f>
        <x:v>10000</x:v>
      </x:c>
      <x:c r="E17" s="57" t="n">
        <x:f>Cenarios!$C$10+IF($A17&gt;=Cenarios!$G$10,Cenarios!$D$10,0)-IF($A17&gt;=Cenarios!$H$10,Cenarios!$E$10,0)-IF($A17&gt;=Cenarios!$I$10,Cenarios!$F$10,0)</x:f>
        <x:v>10000</x:v>
      </x:c>
      <x:c r="F17" s="1"/>
      <x:c r="G17" s="59" t="n">
        <x:f>A17</x:f>
        <x:v>9</x:v>
      </x:c>
      <x:c r="H17" s="58" t="n">
        <x:f>INDEX($B17:$E17,1,MATCH(Cenarios!$B$4,$B$7:$E$7,0))</x:f>
        <x:v>10000</x:v>
      </x:c>
      <x:c r="I17" s="1"/>
      <x:c r="J17" s="1"/>
      <x:c r="K17" s="1"/>
      <x:c r="L17" s="1"/>
      <x:c r="M17" s="1"/>
      <x:c r="N17" s="1"/>
      <x:c r="O17" s="1"/>
      <x:c r="P17" s="1"/>
    </x:row>
    <x:row r="18">
      <x:c r="A18" s="59" t="n">
        <x:v>10</x:v>
      </x:c>
      <x:c r="B18" s="57" t="n">
        <x:f>Cenarios!$C$7+IF($A18&gt;=Cenarios!$G$7,Cenarios!$D$7,0)-IF($A18&gt;=Cenarios!$H$7,Cenarios!$E$7,0)-IF($A18&gt;=Cenarios!$I$7,Cenarios!$F$7,0)</x:f>
        <x:v>10000</x:v>
      </x:c>
      <x:c r="C18" s="57" t="n">
        <x:f>Cenarios!$C$8+IF($A18&gt;=Cenarios!$G$8,Cenarios!$D$8,0)-IF($A18&gt;=Cenarios!$H$8,Cenarios!$E$8,0)-IF($A18&gt;=Cenarios!$I$8,Cenarios!$F$8,0)</x:f>
        <x:v>10000</x:v>
      </x:c>
      <x:c r="D18" s="57" t="n">
        <x:f>Cenarios!$C$9+IF($A18&gt;=Cenarios!$G$9,Cenarios!$D$9,0)-IF($A18&gt;=Cenarios!$H$9,Cenarios!$E$9,0)-IF($A18&gt;=Cenarios!$I$9,Cenarios!$F$9,0)</x:f>
        <x:v>10000</x:v>
      </x:c>
      <x:c r="E18" s="57" t="n">
        <x:f>Cenarios!$C$10+IF($A18&gt;=Cenarios!$G$10,Cenarios!$D$10,0)-IF($A18&gt;=Cenarios!$H$10,Cenarios!$E$10,0)-IF($A18&gt;=Cenarios!$I$10,Cenarios!$F$10,0)</x:f>
        <x:v>10000</x:v>
      </x:c>
      <x:c r="F18" s="1"/>
      <x:c r="G18" s="59" t="n">
        <x:f>A18</x:f>
        <x:v>10</x:v>
      </x:c>
      <x:c r="H18" s="58" t="n">
        <x:f>INDEX($B18:$E18,1,MATCH(Cenarios!$B$4,$B$7:$E$7,0))</x:f>
        <x:v>10000</x:v>
      </x:c>
      <x:c r="I18" s="1"/>
      <x:c r="J18" s="1"/>
      <x:c r="K18" s="1"/>
      <x:c r="L18" s="1"/>
      <x:c r="M18" s="1"/>
      <x:c r="N18" s="1"/>
      <x:c r="O18" s="1"/>
      <x:c r="P18" s="1"/>
    </x:row>
    <x:row r="19">
      <x:c r="A19" s="59" t="n">
        <x:v>11</x:v>
      </x:c>
      <x:c r="B19" s="57" t="n">
        <x:f>Cenarios!$C$7+IF($A19&gt;=Cenarios!$G$7,Cenarios!$D$7,0)-IF($A19&gt;=Cenarios!$H$7,Cenarios!$E$7,0)-IF($A19&gt;=Cenarios!$I$7,Cenarios!$F$7,0)</x:f>
        <x:v>10000</x:v>
      </x:c>
      <x:c r="C19" s="57" t="n">
        <x:f>Cenarios!$C$8+IF($A19&gt;=Cenarios!$G$8,Cenarios!$D$8,0)-IF($A19&gt;=Cenarios!$H$8,Cenarios!$E$8,0)-IF($A19&gt;=Cenarios!$I$8,Cenarios!$F$8,0)</x:f>
        <x:v>10000</x:v>
      </x:c>
      <x:c r="D19" s="57" t="n">
        <x:f>Cenarios!$C$9+IF($A19&gt;=Cenarios!$G$9,Cenarios!$D$9,0)-IF($A19&gt;=Cenarios!$H$9,Cenarios!$E$9,0)-IF($A19&gt;=Cenarios!$I$9,Cenarios!$F$9,0)</x:f>
        <x:v>10000</x:v>
      </x:c>
      <x:c r="E19" s="57" t="n">
        <x:f>Cenarios!$C$10+IF($A19&gt;=Cenarios!$G$10,Cenarios!$D$10,0)-IF($A19&gt;=Cenarios!$H$10,Cenarios!$E$10,0)-IF($A19&gt;=Cenarios!$I$10,Cenarios!$F$10,0)</x:f>
        <x:v>10000</x:v>
      </x:c>
      <x:c r="F19" s="1"/>
      <x:c r="G19" s="59" t="n">
        <x:f>A19</x:f>
        <x:v>11</x:v>
      </x:c>
      <x:c r="H19" s="58" t="n">
        <x:f>INDEX($B19:$E19,1,MATCH(Cenarios!$B$4,$B$7:$E$7,0))</x:f>
        <x:v>10000</x:v>
      </x:c>
      <x:c r="I19" s="1"/>
      <x:c r="J19" s="1"/>
      <x:c r="K19" s="1"/>
      <x:c r="L19" s="1"/>
      <x:c r="M19" s="1"/>
      <x:c r="N19" s="1"/>
      <x:c r="O19" s="1"/>
      <x:c r="P19" s="1"/>
    </x:row>
    <x:row r="20">
      <x:c r="A20" s="59" t="n">
        <x:v>12</x:v>
      </x:c>
      <x:c r="B20" s="57" t="n">
        <x:f>Cenarios!$C$7+IF($A20&gt;=Cenarios!$G$7,Cenarios!$D$7,0)-IF($A20&gt;=Cenarios!$H$7,Cenarios!$E$7,0)-IF($A20&gt;=Cenarios!$I$7,Cenarios!$F$7,0)</x:f>
        <x:v>10000</x:v>
      </x:c>
      <x:c r="C20" s="57" t="n">
        <x:f>Cenarios!$C$8+IF($A20&gt;=Cenarios!$G$8,Cenarios!$D$8,0)-IF($A20&gt;=Cenarios!$H$8,Cenarios!$E$8,0)-IF($A20&gt;=Cenarios!$I$8,Cenarios!$F$8,0)</x:f>
        <x:v>10000</x:v>
      </x:c>
      <x:c r="D20" s="57" t="n">
        <x:f>Cenarios!$C$9+IF($A20&gt;=Cenarios!$G$9,Cenarios!$D$9,0)-IF($A20&gt;=Cenarios!$H$9,Cenarios!$E$9,0)-IF($A20&gt;=Cenarios!$I$9,Cenarios!$F$9,0)</x:f>
        <x:v>10000</x:v>
      </x:c>
      <x:c r="E20" s="57" t="n">
        <x:f>Cenarios!$C$10+IF($A20&gt;=Cenarios!$G$10,Cenarios!$D$10,0)-IF($A20&gt;=Cenarios!$H$10,Cenarios!$E$10,0)-IF($A20&gt;=Cenarios!$I$10,Cenarios!$F$10,0)</x:f>
        <x:v>10000</x:v>
      </x:c>
      <x:c r="F20" s="1"/>
      <x:c r="G20" s="59" t="n">
        <x:f>A20</x:f>
        <x:v>12</x:v>
      </x:c>
      <x:c r="H20" s="58" t="n">
        <x:f>INDEX($B20:$E20,1,MATCH(Cenarios!$B$4,$B$7:$E$7,0))</x:f>
        <x:v>10000</x:v>
      </x:c>
      <x:c r="I20" s="1"/>
      <x:c r="J20" s="1"/>
      <x:c r="K20" s="1"/>
      <x:c r="L20" s="1"/>
      <x:c r="M20" s="1"/>
      <x:c r="N20" s="1"/>
      <x:c r="O20" s="1"/>
      <x:c r="P20" s="1"/>
    </x:row>
    <x:row r="21">
      <x:c r="A21" s="59" t="n">
        <x:v>13</x:v>
      </x:c>
      <x:c r="B21" s="57" t="n">
        <x:f>Cenarios!$C$7+IF($A21&gt;=Cenarios!$G$7,Cenarios!$D$7,0)-IF($A21&gt;=Cenarios!$H$7,Cenarios!$E$7,0)-IF($A21&gt;=Cenarios!$I$7,Cenarios!$F$7,0)</x:f>
        <x:v>10000</x:v>
      </x:c>
      <x:c r="C21" s="57" t="n">
        <x:f>Cenarios!$C$8+IF($A21&gt;=Cenarios!$G$8,Cenarios!$D$8,0)-IF($A21&gt;=Cenarios!$H$8,Cenarios!$E$8,0)-IF($A21&gt;=Cenarios!$I$8,Cenarios!$F$8,0)</x:f>
        <x:v>10000</x:v>
      </x:c>
      <x:c r="D21" s="57" t="n">
        <x:f>Cenarios!$C$9+IF($A21&gt;=Cenarios!$G$9,Cenarios!$D$9,0)-IF($A21&gt;=Cenarios!$H$9,Cenarios!$E$9,0)-IF($A21&gt;=Cenarios!$I$9,Cenarios!$F$9,0)</x:f>
        <x:v>10000</x:v>
      </x:c>
      <x:c r="E21" s="57" t="n">
        <x:f>Cenarios!$C$10+IF($A21&gt;=Cenarios!$G$10,Cenarios!$D$10,0)-IF($A21&gt;=Cenarios!$H$10,Cenarios!$E$10,0)-IF($A21&gt;=Cenarios!$I$10,Cenarios!$F$10,0)</x:f>
        <x:v>10000</x:v>
      </x:c>
      <x:c r="F21" s="1"/>
      <x:c r="G21" s="59" t="n">
        <x:f>A21</x:f>
        <x:v>13</x:v>
      </x:c>
      <x:c r="H21" s="58" t="n">
        <x:f>INDEX($B21:$E21,1,MATCH(Cenarios!$B$4,$B$7:$E$7,0))</x:f>
        <x:v>10000</x:v>
      </x:c>
      <x:c r="I21" s="1"/>
      <x:c r="J21" s="1"/>
      <x:c r="K21" s="1"/>
      <x:c r="L21" s="1"/>
      <x:c r="M21" s="1"/>
      <x:c r="N21" s="1"/>
      <x:c r="O21" s="1"/>
      <x:c r="P21" s="1"/>
    </x:row>
    <x:row r="22">
      <x:c r="A22" s="59" t="n">
        <x:v>14</x:v>
      </x:c>
      <x:c r="B22" s="57" t="n">
        <x:f>Cenarios!$C$7+IF($A22&gt;=Cenarios!$G$7,Cenarios!$D$7,0)-IF($A22&gt;=Cenarios!$H$7,Cenarios!$E$7,0)-IF($A22&gt;=Cenarios!$I$7,Cenarios!$F$7,0)</x:f>
        <x:v>10000</x:v>
      </x:c>
      <x:c r="C22" s="57" t="n">
        <x:f>Cenarios!$C$8+IF($A22&gt;=Cenarios!$G$8,Cenarios!$D$8,0)-IF($A22&gt;=Cenarios!$H$8,Cenarios!$E$8,0)-IF($A22&gt;=Cenarios!$I$8,Cenarios!$F$8,0)</x:f>
        <x:v>10000</x:v>
      </x:c>
      <x:c r="D22" s="57" t="n">
        <x:f>Cenarios!$C$9+IF($A22&gt;=Cenarios!$G$9,Cenarios!$D$9,0)-IF($A22&gt;=Cenarios!$H$9,Cenarios!$E$9,0)-IF($A22&gt;=Cenarios!$I$9,Cenarios!$F$9,0)</x:f>
        <x:v>10000</x:v>
      </x:c>
      <x:c r="E22" s="57" t="n">
        <x:f>Cenarios!$C$10+IF($A22&gt;=Cenarios!$G$10,Cenarios!$D$10,0)-IF($A22&gt;=Cenarios!$H$10,Cenarios!$E$10,0)-IF($A22&gt;=Cenarios!$I$10,Cenarios!$F$10,0)</x:f>
        <x:v>10000</x:v>
      </x:c>
      <x:c r="F22" s="1"/>
      <x:c r="G22" s="59" t="n">
        <x:f>A22</x:f>
        <x:v>14</x:v>
      </x:c>
      <x:c r="H22" s="58" t="n">
        <x:f>INDEX($B22:$E22,1,MATCH(Cenarios!$B$4,$B$7:$E$7,0))</x:f>
        <x:v>10000</x:v>
      </x:c>
      <x:c r="I22" s="1"/>
      <x:c r="J22" s="1"/>
      <x:c r="K22" s="1"/>
      <x:c r="L22" s="1"/>
      <x:c r="M22" s="1"/>
      <x:c r="N22" s="1"/>
      <x:c r="O22" s="1"/>
      <x:c r="P22" s="1"/>
    </x:row>
    <x:row r="23">
      <x:c r="A23" s="59" t="n">
        <x:v>15</x:v>
      </x:c>
      <x:c r="B23" s="57" t="n">
        <x:f>Cenarios!$C$7+IF($A23&gt;=Cenarios!$G$7,Cenarios!$D$7,0)-IF($A23&gt;=Cenarios!$H$7,Cenarios!$E$7,0)-IF($A23&gt;=Cenarios!$I$7,Cenarios!$F$7,0)</x:f>
        <x:v>10000</x:v>
      </x:c>
      <x:c r="C23" s="57" t="n">
        <x:f>Cenarios!$C$8+IF($A23&gt;=Cenarios!$G$8,Cenarios!$D$8,0)-IF($A23&gt;=Cenarios!$H$8,Cenarios!$E$8,0)-IF($A23&gt;=Cenarios!$I$8,Cenarios!$F$8,0)</x:f>
        <x:v>10000</x:v>
      </x:c>
      <x:c r="D23" s="57" t="n">
        <x:f>Cenarios!$C$9+IF($A23&gt;=Cenarios!$G$9,Cenarios!$D$9,0)-IF($A23&gt;=Cenarios!$H$9,Cenarios!$E$9,0)-IF($A23&gt;=Cenarios!$I$9,Cenarios!$F$9,0)</x:f>
        <x:v>10000</x:v>
      </x:c>
      <x:c r="E23" s="57" t="n">
        <x:f>Cenarios!$C$10+IF($A23&gt;=Cenarios!$G$10,Cenarios!$D$10,0)-IF($A23&gt;=Cenarios!$H$10,Cenarios!$E$10,0)-IF($A23&gt;=Cenarios!$I$10,Cenarios!$F$10,0)</x:f>
        <x:v>10000</x:v>
      </x:c>
      <x:c r="F23" s="1"/>
      <x:c r="G23" s="59" t="n">
        <x:f>A23</x:f>
        <x:v>15</x:v>
      </x:c>
      <x:c r="H23" s="58" t="n">
        <x:f>INDEX($B23:$E23,1,MATCH(Cenarios!$B$4,$B$7:$E$7,0))</x:f>
        <x:v>10000</x:v>
      </x:c>
      <x:c r="I23" s="1"/>
      <x:c r="J23" s="1"/>
      <x:c r="K23" s="1"/>
      <x:c r="L23" s="1"/>
      <x:c r="M23" s="1"/>
      <x:c r="N23" s="1"/>
      <x:c r="O23" s="1"/>
      <x:c r="P23" s="1"/>
    </x:row>
    <x:row r="24">
      <x:c r="A24" s="59" t="n">
        <x:v>16</x:v>
      </x:c>
      <x:c r="B24" s="57" t="n">
        <x:f>Cenarios!$C$7+IF($A24&gt;=Cenarios!$G$7,Cenarios!$D$7,0)-IF($A24&gt;=Cenarios!$H$7,Cenarios!$E$7,0)-IF($A24&gt;=Cenarios!$I$7,Cenarios!$F$7,0)</x:f>
        <x:v>10000</x:v>
      </x:c>
      <x:c r="C24" s="57" t="n">
        <x:f>Cenarios!$C$8+IF($A24&gt;=Cenarios!$G$8,Cenarios!$D$8,0)-IF($A24&gt;=Cenarios!$H$8,Cenarios!$E$8,0)-IF($A24&gt;=Cenarios!$I$8,Cenarios!$F$8,0)</x:f>
        <x:v>10000</x:v>
      </x:c>
      <x:c r="D24" s="57" t="n">
        <x:f>Cenarios!$C$9+IF($A24&gt;=Cenarios!$G$9,Cenarios!$D$9,0)-IF($A24&gt;=Cenarios!$H$9,Cenarios!$E$9,0)-IF($A24&gt;=Cenarios!$I$9,Cenarios!$F$9,0)</x:f>
        <x:v>10000</x:v>
      </x:c>
      <x:c r="E24" s="57" t="n">
        <x:f>Cenarios!$C$10+IF($A24&gt;=Cenarios!$G$10,Cenarios!$D$10,0)-IF($A24&gt;=Cenarios!$H$10,Cenarios!$E$10,0)-IF($A24&gt;=Cenarios!$I$10,Cenarios!$F$10,0)</x:f>
        <x:v>10000</x:v>
      </x:c>
      <x:c r="F24" s="1"/>
      <x:c r="G24" s="59" t="n">
        <x:f>A24</x:f>
        <x:v>16</x:v>
      </x:c>
      <x:c r="H24" s="58" t="n">
        <x:f>INDEX($B24:$E24,1,MATCH(Cenarios!$B$4,$B$7:$E$7,0))</x:f>
        <x:v>10000</x:v>
      </x:c>
      <x:c r="I24" s="1"/>
      <x:c r="J24" s="1"/>
      <x:c r="K24" s="1"/>
      <x:c r="L24" s="1"/>
      <x:c r="M24" s="1"/>
      <x:c r="N24" s="1"/>
      <x:c r="O24" s="1"/>
      <x:c r="P24" s="1"/>
    </x:row>
    <x:row r="25">
      <x:c r="A25" s="59" t="n">
        <x:v>17</x:v>
      </x:c>
      <x:c r="B25" s="57" t="n">
        <x:f>Cenarios!$C$7+IF($A25&gt;=Cenarios!$G$7,Cenarios!$D$7,0)-IF($A25&gt;=Cenarios!$H$7,Cenarios!$E$7,0)-IF($A25&gt;=Cenarios!$I$7,Cenarios!$F$7,0)</x:f>
        <x:v>10000</x:v>
      </x:c>
      <x:c r="C25" s="57" t="n">
        <x:f>Cenarios!$C$8+IF($A25&gt;=Cenarios!$G$8,Cenarios!$D$8,0)-IF($A25&gt;=Cenarios!$H$8,Cenarios!$E$8,0)-IF($A25&gt;=Cenarios!$I$8,Cenarios!$F$8,0)</x:f>
        <x:v>10000</x:v>
      </x:c>
      <x:c r="D25" s="57" t="n">
        <x:f>Cenarios!$C$9+IF($A25&gt;=Cenarios!$G$9,Cenarios!$D$9,0)-IF($A25&gt;=Cenarios!$H$9,Cenarios!$E$9,0)-IF($A25&gt;=Cenarios!$I$9,Cenarios!$F$9,0)</x:f>
        <x:v>10000</x:v>
      </x:c>
      <x:c r="E25" s="57" t="n">
        <x:f>Cenarios!$C$10+IF($A25&gt;=Cenarios!$G$10,Cenarios!$D$10,0)-IF($A25&gt;=Cenarios!$H$10,Cenarios!$E$10,0)-IF($A25&gt;=Cenarios!$I$10,Cenarios!$F$10,0)</x:f>
        <x:v>10000</x:v>
      </x:c>
      <x:c r="F25" s="1"/>
      <x:c r="G25" s="59" t="n">
        <x:f>A25</x:f>
        <x:v>17</x:v>
      </x:c>
      <x:c r="H25" s="58" t="n">
        <x:f>INDEX($B25:$E25,1,MATCH(Cenarios!$B$4,$B$7:$E$7,0))</x:f>
        <x:v>10000</x:v>
      </x:c>
      <x:c r="I25" s="1"/>
      <x:c r="J25" s="1"/>
      <x:c r="K25" s="1"/>
      <x:c r="L25" s="1"/>
      <x:c r="M25" s="1"/>
      <x:c r="N25" s="1"/>
      <x:c r="O25" s="1"/>
      <x:c r="P25" s="1"/>
    </x:row>
    <x:row r="26">
      <x:c r="A26" s="59" t="n">
        <x:v>18</x:v>
      </x:c>
      <x:c r="B26" s="57" t="n">
        <x:f>Cenarios!$C$7+IF($A26&gt;=Cenarios!$G$7,Cenarios!$D$7,0)-IF($A26&gt;=Cenarios!$H$7,Cenarios!$E$7,0)-IF($A26&gt;=Cenarios!$I$7,Cenarios!$F$7,0)</x:f>
        <x:v>10000</x:v>
      </x:c>
      <x:c r="C26" s="57" t="n">
        <x:f>Cenarios!$C$8+IF($A26&gt;=Cenarios!$G$8,Cenarios!$D$8,0)-IF($A26&gt;=Cenarios!$H$8,Cenarios!$E$8,0)-IF($A26&gt;=Cenarios!$I$8,Cenarios!$F$8,0)</x:f>
        <x:v>10000</x:v>
      </x:c>
      <x:c r="D26" s="57" t="n">
        <x:f>Cenarios!$C$9+IF($A26&gt;=Cenarios!$G$9,Cenarios!$D$9,0)-IF($A26&gt;=Cenarios!$H$9,Cenarios!$E$9,0)-IF($A26&gt;=Cenarios!$I$9,Cenarios!$F$9,0)</x:f>
        <x:v>10000</x:v>
      </x:c>
      <x:c r="E26" s="57" t="n">
        <x:f>Cenarios!$C$10+IF($A26&gt;=Cenarios!$G$10,Cenarios!$D$10,0)-IF($A26&gt;=Cenarios!$H$10,Cenarios!$E$10,0)-IF($A26&gt;=Cenarios!$I$10,Cenarios!$F$10,0)</x:f>
        <x:v>10000</x:v>
      </x:c>
      <x:c r="F26" s="1"/>
      <x:c r="G26" s="59" t="n">
        <x:f>A26</x:f>
        <x:v>18</x:v>
      </x:c>
      <x:c r="H26" s="58" t="n">
        <x:f>INDEX($B26:$E26,1,MATCH(Cenarios!$B$4,$B$7:$E$7,0))</x:f>
        <x:v>10000</x:v>
      </x:c>
      <x:c r="I26" s="1"/>
      <x:c r="J26" s="1"/>
      <x:c r="K26" s="1"/>
      <x:c r="L26" s="1"/>
      <x:c r="M26" s="1"/>
      <x:c r="N26" s="1"/>
      <x:c r="O26" s="1"/>
      <x:c r="P26" s="1"/>
    </x:row>
    <x:row r="27">
      <x:c r="A27" s="59" t="n">
        <x:v>19</x:v>
      </x:c>
      <x:c r="B27" s="57" t="n">
        <x:f>Cenarios!$C$7+IF($A27&gt;=Cenarios!$G$7,Cenarios!$D$7,0)-IF($A27&gt;=Cenarios!$H$7,Cenarios!$E$7,0)-IF($A27&gt;=Cenarios!$I$7,Cenarios!$F$7,0)</x:f>
        <x:v>10000</x:v>
      </x:c>
      <x:c r="C27" s="57" t="n">
        <x:f>Cenarios!$C$8+IF($A27&gt;=Cenarios!$G$8,Cenarios!$D$8,0)-IF($A27&gt;=Cenarios!$H$8,Cenarios!$E$8,0)-IF($A27&gt;=Cenarios!$I$8,Cenarios!$F$8,0)</x:f>
        <x:v>10000</x:v>
      </x:c>
      <x:c r="D27" s="57" t="n">
        <x:f>Cenarios!$C$9+IF($A27&gt;=Cenarios!$G$9,Cenarios!$D$9,0)-IF($A27&gt;=Cenarios!$H$9,Cenarios!$E$9,0)-IF($A27&gt;=Cenarios!$I$9,Cenarios!$F$9,0)</x:f>
        <x:v>10000</x:v>
      </x:c>
      <x:c r="E27" s="57" t="n">
        <x:f>Cenarios!$C$10+IF($A27&gt;=Cenarios!$G$10,Cenarios!$D$10,0)-IF($A27&gt;=Cenarios!$H$10,Cenarios!$E$10,0)-IF($A27&gt;=Cenarios!$I$10,Cenarios!$F$10,0)</x:f>
        <x:v>10000</x:v>
      </x:c>
      <x:c r="F27" s="1"/>
      <x:c r="G27" s="59" t="n">
        <x:f>A27</x:f>
        <x:v>19</x:v>
      </x:c>
      <x:c r="H27" s="58" t="n">
        <x:f>INDEX($B27:$E27,1,MATCH(Cenarios!$B$4,$B$7:$E$7,0))</x:f>
        <x:v>10000</x:v>
      </x:c>
      <x:c r="I27" s="1"/>
      <x:c r="J27" s="1"/>
      <x:c r="K27" s="1"/>
      <x:c r="L27" s="1"/>
      <x:c r="M27" s="1"/>
      <x:c r="N27" s="1"/>
      <x:c r="O27" s="1"/>
      <x:c r="P27" s="1"/>
    </x:row>
    <x:row r="28">
      <x:c r="A28" s="59" t="n">
        <x:v>20</x:v>
      </x:c>
      <x:c r="B28" s="57" t="n">
        <x:f>Cenarios!$C$7+IF($A28&gt;=Cenarios!$G$7,Cenarios!$D$7,0)-IF($A28&gt;=Cenarios!$H$7,Cenarios!$E$7,0)-IF($A28&gt;=Cenarios!$I$7,Cenarios!$F$7,0)</x:f>
        <x:v>-60000</x:v>
      </x:c>
      <x:c r="C28" s="57" t="n">
        <x:f>Cenarios!$C$8+IF($A28&gt;=Cenarios!$G$8,Cenarios!$D$8,0)-IF($A28&gt;=Cenarios!$H$8,Cenarios!$E$8,0)-IF($A28&gt;=Cenarios!$I$8,Cenarios!$F$8,0)</x:f>
        <x:v>-60000</x:v>
      </x:c>
      <x:c r="D28" s="57" t="n">
        <x:f>Cenarios!$C$9+IF($A28&gt;=Cenarios!$G$9,Cenarios!$D$9,0)-IF($A28&gt;=Cenarios!$H$9,Cenarios!$E$9,0)-IF($A28&gt;=Cenarios!$I$9,Cenarios!$F$9,0)</x:f>
        <x:v>10000</x:v>
      </x:c>
      <x:c r="E28" s="57" t="n">
        <x:f>Cenarios!$C$10+IF($A28&gt;=Cenarios!$G$10,Cenarios!$D$10,0)-IF($A28&gt;=Cenarios!$H$10,Cenarios!$E$10,0)-IF($A28&gt;=Cenarios!$I$10,Cenarios!$F$10,0)</x:f>
        <x:v>-60000</x:v>
      </x:c>
      <x:c r="F28" s="1"/>
      <x:c r="G28" s="59" t="n">
        <x:f>A28</x:f>
        <x:v>20</x:v>
      </x:c>
      <x:c r="H28" s="58" t="n">
        <x:f>INDEX($B28:$E28,1,MATCH(Cenarios!$B$4,$B$7:$E$7,0))</x:f>
        <x:v>-60000</x:v>
      </x:c>
      <x:c r="I28" s="1"/>
      <x:c r="J28" s="1"/>
      <x:c r="K28" s="1"/>
      <x:c r="L28" s="1"/>
      <x:c r="M28" s="1"/>
      <x:c r="N28" s="1"/>
      <x:c r="O28" s="1"/>
      <x:c r="P28" s="1"/>
    </x:row>
    <x:row r="29">
      <x:c r="A29" s="59" t="n">
        <x:v>21</x:v>
      </x:c>
      <x:c r="B29" s="57" t="n">
        <x:f>Cenarios!$C$7+IF($A29&gt;=Cenarios!$G$7,Cenarios!$D$7,0)-IF($A29&gt;=Cenarios!$H$7,Cenarios!$E$7,0)-IF($A29&gt;=Cenarios!$I$7,Cenarios!$F$7,0)</x:f>
        <x:v>-60000</x:v>
      </x:c>
      <x:c r="C29" s="57" t="n">
        <x:f>Cenarios!$C$8+IF($A29&gt;=Cenarios!$G$8,Cenarios!$D$8,0)-IF($A29&gt;=Cenarios!$H$8,Cenarios!$E$8,0)-IF($A29&gt;=Cenarios!$I$8,Cenarios!$F$8,0)</x:f>
        <x:v>-60000</x:v>
      </x:c>
      <x:c r="D29" s="57" t="n">
        <x:f>Cenarios!$C$9+IF($A29&gt;=Cenarios!$G$9,Cenarios!$D$9,0)-IF($A29&gt;=Cenarios!$H$9,Cenarios!$E$9,0)-IF($A29&gt;=Cenarios!$I$9,Cenarios!$F$9,0)</x:f>
        <x:v>10000</x:v>
      </x:c>
      <x:c r="E29" s="57" t="n">
        <x:f>Cenarios!$C$10+IF($A29&gt;=Cenarios!$G$10,Cenarios!$D$10,0)-IF($A29&gt;=Cenarios!$H$10,Cenarios!$E$10,0)-IF($A29&gt;=Cenarios!$I$10,Cenarios!$F$10,0)</x:f>
        <x:v>-60000</x:v>
      </x:c>
      <x:c r="F29" s="1"/>
      <x:c r="G29" s="59" t="n">
        <x:f>A29</x:f>
        <x:v>21</x:v>
      </x:c>
      <x:c r="H29" s="58" t="n">
        <x:f>INDEX($B29:$E29,1,MATCH(Cenarios!$B$4,$B$7:$E$7,0))</x:f>
        <x:v>-60000</x:v>
      </x:c>
      <x:c r="I29" s="1"/>
      <x:c r="J29" s="1"/>
      <x:c r="K29" s="1"/>
      <x:c r="L29" s="1"/>
      <x:c r="M29" s="1"/>
      <x:c r="N29" s="1"/>
      <x:c r="O29" s="1"/>
      <x:c r="P29" s="1"/>
    </x:row>
    <x:row r="30">
      <x:c r="A30" s="59" t="n">
        <x:v>22</x:v>
      </x:c>
      <x:c r="B30" s="57" t="n">
        <x:f>Cenarios!$C$7+IF($A30&gt;=Cenarios!$G$7,Cenarios!$D$7,0)-IF($A30&gt;=Cenarios!$H$7,Cenarios!$E$7,0)-IF($A30&gt;=Cenarios!$I$7,Cenarios!$F$7,0)</x:f>
        <x:v>-60000</x:v>
      </x:c>
      <x:c r="C30" s="57" t="n">
        <x:f>Cenarios!$C$8+IF($A30&gt;=Cenarios!$G$8,Cenarios!$D$8,0)-IF($A30&gt;=Cenarios!$H$8,Cenarios!$E$8,0)-IF($A30&gt;=Cenarios!$I$8,Cenarios!$F$8,0)</x:f>
        <x:v>-60000</x:v>
      </x:c>
      <x:c r="D30" s="57" t="n">
        <x:f>Cenarios!$C$9+IF($A30&gt;=Cenarios!$G$9,Cenarios!$D$9,0)-IF($A30&gt;=Cenarios!$H$9,Cenarios!$E$9,0)-IF($A30&gt;=Cenarios!$I$9,Cenarios!$F$9,0)</x:f>
        <x:v>10000</x:v>
      </x:c>
      <x:c r="E30" s="57" t="n">
        <x:f>Cenarios!$C$10+IF($A30&gt;=Cenarios!$G$10,Cenarios!$D$10,0)-IF($A30&gt;=Cenarios!$H$10,Cenarios!$E$10,0)-IF($A30&gt;=Cenarios!$I$10,Cenarios!$F$10,0)</x:f>
        <x:v>-60000</x:v>
      </x:c>
      <x:c r="F30" s="1"/>
      <x:c r="G30" s="59" t="n">
        <x:f>A30</x:f>
        <x:v>22</x:v>
      </x:c>
      <x:c r="H30" s="58" t="n">
        <x:f>INDEX($B30:$E30,1,MATCH(Cenarios!$B$4,$B$7:$E$7,0))</x:f>
        <x:v>-60000</x:v>
      </x:c>
      <x:c r="I30" s="1"/>
      <x:c r="J30" s="1"/>
      <x:c r="K30" s="1"/>
      <x:c r="L30" s="1"/>
      <x:c r="M30" s="1"/>
      <x:c r="N30" s="1"/>
      <x:c r="O30" s="1"/>
      <x:c r="P30" s="1"/>
    </x:row>
    <x:row r="31">
      <x:c r="A31" s="59" t="n">
        <x:v>23</x:v>
      </x:c>
      <x:c r="B31" s="57" t="n">
        <x:f>Cenarios!$C$7+IF($A31&gt;=Cenarios!$G$7,Cenarios!$D$7,0)-IF($A31&gt;=Cenarios!$H$7,Cenarios!$E$7,0)-IF($A31&gt;=Cenarios!$I$7,Cenarios!$F$7,0)</x:f>
        <x:v>-60000</x:v>
      </x:c>
      <x:c r="C31" s="57" t="n">
        <x:f>Cenarios!$C$8+IF($A31&gt;=Cenarios!$G$8,Cenarios!$D$8,0)-IF($A31&gt;=Cenarios!$H$8,Cenarios!$E$8,0)-IF($A31&gt;=Cenarios!$I$8,Cenarios!$F$8,0)</x:f>
        <x:v>-60000</x:v>
      </x:c>
      <x:c r="D31" s="57" t="n">
        <x:f>Cenarios!$C$9+IF($A31&gt;=Cenarios!$G$9,Cenarios!$D$9,0)-IF($A31&gt;=Cenarios!$H$9,Cenarios!$E$9,0)-IF($A31&gt;=Cenarios!$I$9,Cenarios!$F$9,0)</x:f>
        <x:v>10000</x:v>
      </x:c>
      <x:c r="E31" s="57" t="n">
        <x:f>Cenarios!$C$10+IF($A31&gt;=Cenarios!$G$10,Cenarios!$D$10,0)-IF($A31&gt;=Cenarios!$H$10,Cenarios!$E$10,0)-IF($A31&gt;=Cenarios!$I$10,Cenarios!$F$10,0)</x:f>
        <x:v>-60000</x:v>
      </x:c>
      <x:c r="F31" s="1"/>
      <x:c r="G31" s="59" t="n">
        <x:f>A31</x:f>
        <x:v>23</x:v>
      </x:c>
      <x:c r="H31" s="58" t="n">
        <x:f>INDEX($B31:$E31,1,MATCH(Cenarios!$B$4,$B$7:$E$7,0))</x:f>
        <x:v>-60000</x:v>
      </x:c>
      <x:c r="I31" s="1"/>
      <x:c r="J31" s="1"/>
      <x:c r="K31" s="1"/>
      <x:c r="L31" s="1"/>
      <x:c r="M31" s="1"/>
      <x:c r="N31" s="1"/>
      <x:c r="O31" s="1"/>
      <x:c r="P31" s="1"/>
    </x:row>
    <x:row r="32">
      <x:c r="A32" s="59" t="n">
        <x:v>24</x:v>
      </x:c>
      <x:c r="B32" s="57" t="n">
        <x:f>Cenarios!$C$7+IF($A32&gt;=Cenarios!$G$7,Cenarios!$D$7,0)-IF($A32&gt;=Cenarios!$H$7,Cenarios!$E$7,0)-IF($A32&gt;=Cenarios!$I$7,Cenarios!$F$7,0)</x:f>
        <x:v>-60000</x:v>
      </x:c>
      <x:c r="C32" s="57" t="n">
        <x:f>Cenarios!$C$8+IF($A32&gt;=Cenarios!$G$8,Cenarios!$D$8,0)-IF($A32&gt;=Cenarios!$H$8,Cenarios!$E$8,0)-IF($A32&gt;=Cenarios!$I$8,Cenarios!$F$8,0)</x:f>
        <x:v>-60000</x:v>
      </x:c>
      <x:c r="D32" s="57" t="n">
        <x:f>Cenarios!$C$9+IF($A32&gt;=Cenarios!$G$9,Cenarios!$D$9,0)-IF($A32&gt;=Cenarios!$H$9,Cenarios!$E$9,0)-IF($A32&gt;=Cenarios!$I$9,Cenarios!$F$9,0)</x:f>
        <x:v>10000</x:v>
      </x:c>
      <x:c r="E32" s="57" t="n">
        <x:f>Cenarios!$C$10+IF($A32&gt;=Cenarios!$G$10,Cenarios!$D$10,0)-IF($A32&gt;=Cenarios!$H$10,Cenarios!$E$10,0)-IF($A32&gt;=Cenarios!$I$10,Cenarios!$F$10,0)</x:f>
        <x:v>-60000</x:v>
      </x:c>
      <x:c r="F32" s="1"/>
      <x:c r="G32" s="59" t="n">
        <x:f>A32</x:f>
        <x:v>24</x:v>
      </x:c>
      <x:c r="H32" s="58" t="n">
        <x:f>INDEX($B32:$E32,1,MATCH(Cenarios!$B$4,$B$7:$E$7,0))</x:f>
        <x:v>-60000</x:v>
      </x:c>
      <x:c r="I32" s="1"/>
      <x:c r="J32" s="1"/>
      <x:c r="K32" s="1"/>
      <x:c r="L32" s="1"/>
      <x:c r="M32" s="1"/>
      <x:c r="N32" s="1"/>
      <x:c r="O32" s="1"/>
      <x:c r="P32" s="1"/>
    </x:row>
    <x:row r="33">
      <x:c r="A33" s="59" t="n">
        <x:v>25</x:v>
      </x:c>
      <x:c r="B33" s="57" t="n">
        <x:f>Cenarios!$C$7+IF($A33&gt;=Cenarios!$G$7,Cenarios!$D$7,0)-IF($A33&gt;=Cenarios!$H$7,Cenarios!$E$7,0)-IF($A33&gt;=Cenarios!$I$7,Cenarios!$F$7,0)</x:f>
        <x:v>-60000</x:v>
      </x:c>
      <x:c r="C33" s="57" t="n">
        <x:f>Cenarios!$C$8+IF($A33&gt;=Cenarios!$G$8,Cenarios!$D$8,0)-IF($A33&gt;=Cenarios!$H$8,Cenarios!$E$8,0)-IF($A33&gt;=Cenarios!$I$8,Cenarios!$F$8,0)</x:f>
        <x:v>-60000</x:v>
      </x:c>
      <x:c r="D33" s="57" t="n">
        <x:f>Cenarios!$C$9+IF($A33&gt;=Cenarios!$G$9,Cenarios!$D$9,0)-IF($A33&gt;=Cenarios!$H$9,Cenarios!$E$9,0)-IF($A33&gt;=Cenarios!$I$9,Cenarios!$F$9,0)</x:f>
        <x:v>10000</x:v>
      </x:c>
      <x:c r="E33" s="57" t="n">
        <x:f>Cenarios!$C$10+IF($A33&gt;=Cenarios!$G$10,Cenarios!$D$10,0)-IF($A33&gt;=Cenarios!$H$10,Cenarios!$E$10,0)-IF($A33&gt;=Cenarios!$I$10,Cenarios!$F$10,0)</x:f>
        <x:v>-60000</x:v>
      </x:c>
      <x:c r="F33" s="1"/>
      <x:c r="G33" s="59" t="n">
        <x:f>A33</x:f>
        <x:v>25</x:v>
      </x:c>
      <x:c r="H33" s="58" t="n">
        <x:f>INDEX($B33:$E33,1,MATCH(Cenarios!$B$4,$B$7:$E$7,0))</x:f>
        <x:v>-60000</x:v>
      </x:c>
      <x:c r="I33" s="1"/>
      <x:c r="J33" s="1"/>
      <x:c r="K33" s="1"/>
      <x:c r="L33" s="1"/>
      <x:c r="M33" s="1"/>
      <x:c r="N33" s="1"/>
      <x:c r="O33" s="1"/>
      <x:c r="P33" s="1"/>
    </x:row>
    <x:row r="34">
      <x:c r="A34" s="59" t="n">
        <x:v>26</x:v>
      </x:c>
      <x:c r="B34" s="57" t="n">
        <x:f>Cenarios!$C$7+IF($A34&gt;=Cenarios!$G$7,Cenarios!$D$7,0)-IF($A34&gt;=Cenarios!$H$7,Cenarios!$E$7,0)-IF($A34&gt;=Cenarios!$I$7,Cenarios!$F$7,0)</x:f>
        <x:v>-60000</x:v>
      </x:c>
      <x:c r="C34" s="57" t="n">
        <x:f>Cenarios!$C$8+IF($A34&gt;=Cenarios!$G$8,Cenarios!$D$8,0)-IF($A34&gt;=Cenarios!$H$8,Cenarios!$E$8,0)-IF($A34&gt;=Cenarios!$I$8,Cenarios!$F$8,0)</x:f>
        <x:v>-60000</x:v>
      </x:c>
      <x:c r="D34" s="57" t="n">
        <x:f>Cenarios!$C$9+IF($A34&gt;=Cenarios!$G$9,Cenarios!$D$9,0)-IF($A34&gt;=Cenarios!$H$9,Cenarios!$E$9,0)-IF($A34&gt;=Cenarios!$I$9,Cenarios!$F$9,0)</x:f>
        <x:v>10000</x:v>
      </x:c>
      <x:c r="E34" s="57" t="n">
        <x:f>Cenarios!$C$10+IF($A34&gt;=Cenarios!$G$10,Cenarios!$D$10,0)-IF($A34&gt;=Cenarios!$H$10,Cenarios!$E$10,0)-IF($A34&gt;=Cenarios!$I$10,Cenarios!$F$10,0)</x:f>
        <x:v>-60000</x:v>
      </x:c>
      <x:c r="F34" s="1"/>
      <x:c r="G34" s="59" t="n">
        <x:f>A34</x:f>
        <x:v>26</x:v>
      </x:c>
      <x:c r="H34" s="58" t="n">
        <x:f>INDEX($B34:$E34,1,MATCH(Cenarios!$B$4,$B$7:$E$7,0))</x:f>
        <x:v>-60000</x:v>
      </x:c>
      <x:c r="I34" s="1"/>
      <x:c r="J34" s="1"/>
      <x:c r="K34" s="1"/>
      <x:c r="L34" s="1"/>
      <x:c r="M34" s="1"/>
      <x:c r="N34" s="1"/>
      <x:c r="O34" s="1"/>
      <x:c r="P34" s="1"/>
    </x:row>
    <x:row r="35">
      <x:c r="A35" s="59" t="n">
        <x:v>27</x:v>
      </x:c>
      <x:c r="B35" s="57" t="n">
        <x:f>Cenarios!$C$7+IF($A35&gt;=Cenarios!$G$7,Cenarios!$D$7,0)-IF($A35&gt;=Cenarios!$H$7,Cenarios!$E$7,0)-IF($A35&gt;=Cenarios!$I$7,Cenarios!$F$7,0)</x:f>
        <x:v>-60000</x:v>
      </x:c>
      <x:c r="C35" s="57" t="n">
        <x:f>Cenarios!$C$8+IF($A35&gt;=Cenarios!$G$8,Cenarios!$D$8,0)-IF($A35&gt;=Cenarios!$H$8,Cenarios!$E$8,0)-IF($A35&gt;=Cenarios!$I$8,Cenarios!$F$8,0)</x:f>
        <x:v>-60000</x:v>
      </x:c>
      <x:c r="D35" s="57" t="n">
        <x:f>Cenarios!$C$9+IF($A35&gt;=Cenarios!$G$9,Cenarios!$D$9,0)-IF($A35&gt;=Cenarios!$H$9,Cenarios!$E$9,0)-IF($A35&gt;=Cenarios!$I$9,Cenarios!$F$9,0)</x:f>
        <x:v>10000</x:v>
      </x:c>
      <x:c r="E35" s="57" t="n">
        <x:f>Cenarios!$C$10+IF($A35&gt;=Cenarios!$G$10,Cenarios!$D$10,0)-IF($A35&gt;=Cenarios!$H$10,Cenarios!$E$10,0)-IF($A35&gt;=Cenarios!$I$10,Cenarios!$F$10,0)</x:f>
        <x:v>-60000</x:v>
      </x:c>
      <x:c r="F35" s="1"/>
      <x:c r="G35" s="59" t="n">
        <x:f>A35</x:f>
        <x:v>27</x:v>
      </x:c>
      <x:c r="H35" s="58" t="n">
        <x:f>INDEX($B35:$E35,1,MATCH(Cenarios!$B$4,$B$7:$E$7,0))</x:f>
        <x:v>-60000</x:v>
      </x:c>
      <x:c r="I35" s="1"/>
      <x:c r="J35" s="1"/>
      <x:c r="K35" s="1"/>
      <x:c r="L35" s="1"/>
      <x:c r="M35" s="1"/>
      <x:c r="N35" s="1"/>
      <x:c r="O35" s="1"/>
      <x:c r="P35" s="1"/>
    </x:row>
    <x:row r="36">
      <x:c r="A36" s="59" t="n">
        <x:v>28</x:v>
      </x:c>
      <x:c r="B36" s="57" t="n">
        <x:f>Cenarios!$C$7+IF($A36&gt;=Cenarios!$G$7,Cenarios!$D$7,0)-IF($A36&gt;=Cenarios!$H$7,Cenarios!$E$7,0)-IF($A36&gt;=Cenarios!$I$7,Cenarios!$F$7,0)</x:f>
        <x:v>-60000</x:v>
      </x:c>
      <x:c r="C36" s="57" t="n">
        <x:f>Cenarios!$C$8+IF($A36&gt;=Cenarios!$G$8,Cenarios!$D$8,0)-IF($A36&gt;=Cenarios!$H$8,Cenarios!$E$8,0)-IF($A36&gt;=Cenarios!$I$8,Cenarios!$F$8,0)</x:f>
        <x:v>-60000</x:v>
      </x:c>
      <x:c r="D36" s="57" t="n">
        <x:f>Cenarios!$C$9+IF($A36&gt;=Cenarios!$G$9,Cenarios!$D$9,0)-IF($A36&gt;=Cenarios!$H$9,Cenarios!$E$9,0)-IF($A36&gt;=Cenarios!$I$9,Cenarios!$F$9,0)</x:f>
        <x:v>10000</x:v>
      </x:c>
      <x:c r="E36" s="57" t="n">
        <x:f>Cenarios!$C$10+IF($A36&gt;=Cenarios!$G$10,Cenarios!$D$10,0)-IF($A36&gt;=Cenarios!$H$10,Cenarios!$E$10,0)-IF($A36&gt;=Cenarios!$I$10,Cenarios!$F$10,0)</x:f>
        <x:v>-60000</x:v>
      </x:c>
      <x:c r="F36" s="1"/>
      <x:c r="G36" s="59" t="n">
        <x:f>A36</x:f>
        <x:v>28</x:v>
      </x:c>
      <x:c r="H36" s="58" t="n">
        <x:f>INDEX($B36:$E36,1,MATCH(Cenarios!$B$4,$B$7:$E$7,0))</x:f>
        <x:v>-60000</x:v>
      </x:c>
      <x:c r="I36" s="1"/>
      <x:c r="J36" s="1"/>
      <x:c r="K36" s="1"/>
      <x:c r="L36" s="1"/>
      <x:c r="M36" s="1"/>
      <x:c r="N36" s="1"/>
      <x:c r="O36" s="1"/>
      <x:c r="P36" s="1"/>
    </x:row>
    <x:row r="37">
      <x:c r="A37" s="59" t="n">
        <x:v>29</x:v>
      </x:c>
      <x:c r="B37" s="57" t="n">
        <x:f>Cenarios!$C$7+IF($A37&gt;=Cenarios!$G$7,Cenarios!$D$7,0)-IF($A37&gt;=Cenarios!$H$7,Cenarios!$E$7,0)-IF($A37&gt;=Cenarios!$I$7,Cenarios!$F$7,0)</x:f>
        <x:v>-60000</x:v>
      </x:c>
      <x:c r="C37" s="57" t="n">
        <x:f>Cenarios!$C$8+IF($A37&gt;=Cenarios!$G$8,Cenarios!$D$8,0)-IF($A37&gt;=Cenarios!$H$8,Cenarios!$E$8,0)-IF($A37&gt;=Cenarios!$I$8,Cenarios!$F$8,0)</x:f>
        <x:v>-60000</x:v>
      </x:c>
      <x:c r="D37" s="57" t="n">
        <x:f>Cenarios!$C$9+IF($A37&gt;=Cenarios!$G$9,Cenarios!$D$9,0)-IF($A37&gt;=Cenarios!$H$9,Cenarios!$E$9,0)-IF($A37&gt;=Cenarios!$I$9,Cenarios!$F$9,0)</x:f>
        <x:v>10000</x:v>
      </x:c>
      <x:c r="E37" s="57" t="n">
        <x:f>Cenarios!$C$10+IF($A37&gt;=Cenarios!$G$10,Cenarios!$D$10,0)-IF($A37&gt;=Cenarios!$H$10,Cenarios!$E$10,0)-IF($A37&gt;=Cenarios!$I$10,Cenarios!$F$10,0)</x:f>
        <x:v>-60000</x:v>
      </x:c>
      <x:c r="F37" s="1"/>
      <x:c r="G37" s="59" t="n">
        <x:f>A37</x:f>
        <x:v>29</x:v>
      </x:c>
      <x:c r="H37" s="58" t="n">
        <x:f>INDEX($B37:$E37,1,MATCH(Cenarios!$B$4,$B$7:$E$7,0))</x:f>
        <x:v>-60000</x:v>
      </x:c>
      <x:c r="I37" s="1"/>
      <x:c r="J37" s="1"/>
      <x:c r="K37" s="1"/>
      <x:c r="L37" s="1"/>
      <x:c r="M37" s="1"/>
      <x:c r="N37" s="1"/>
      <x:c r="O37" s="1"/>
      <x:c r="P37" s="1"/>
    </x:row>
    <x:row r="38">
      <x:c r="A38" s="59" t="n">
        <x:v>30</x:v>
      </x:c>
      <x:c r="B38" s="57" t="n">
        <x:f>Cenarios!$C$7+IF($A38&gt;=Cenarios!$G$7,Cenarios!$D$7,0)-IF($A38&gt;=Cenarios!$H$7,Cenarios!$E$7,0)-IF($A38&gt;=Cenarios!$I$7,Cenarios!$F$7,0)</x:f>
        <x:v>30000</x:v>
      </x:c>
      <x:c r="C38" s="57" t="n">
        <x:f>Cenarios!$C$8+IF($A38&gt;=Cenarios!$G$8,Cenarios!$D$8,0)-IF($A38&gt;=Cenarios!$H$8,Cenarios!$E$8,0)-IF($A38&gt;=Cenarios!$I$8,Cenarios!$F$8,0)</x:f>
        <x:v>-60000</x:v>
      </x:c>
      <x:c r="D38" s="57" t="n">
        <x:f>Cenarios!$C$9+IF($A38&gt;=Cenarios!$G$9,Cenarios!$D$9,0)-IF($A38&gt;=Cenarios!$H$9,Cenarios!$E$9,0)-IF($A38&gt;=Cenarios!$I$9,Cenarios!$F$9,0)</x:f>
        <x:v>100000</x:v>
      </x:c>
      <x:c r="E38" s="57" t="n">
        <x:f>Cenarios!$C$10+IF($A38&gt;=Cenarios!$G$10,Cenarios!$D$10,0)-IF($A38&gt;=Cenarios!$H$10,Cenarios!$E$10,0)-IF($A38&gt;=Cenarios!$I$10,Cenarios!$F$10,0)</x:f>
        <x:v>40000</x:v>
      </x:c>
      <x:c r="F38" s="1"/>
      <x:c r="G38" s="59" t="n">
        <x:f>A38</x:f>
        <x:v>30</x:v>
      </x:c>
      <x:c r="H38" s="58" t="n">
        <x:f>INDEX($B38:$E38,1,MATCH(Cenarios!$B$4,$B$7:$E$7,0))</x:f>
        <x:v>30000</x:v>
      </x:c>
      <x:c r="I38" s="1"/>
      <x:c r="J38" s="1"/>
      <x:c r="K38" s="1"/>
      <x:c r="L38" s="1"/>
      <x:c r="M38" s="1"/>
      <x:c r="N38" s="1"/>
      <x:c r="O38" s="1"/>
      <x:c r="P38" s="1"/>
    </x:row>
    <x:row r="39">
      <x:c r="A39" s="59" t="n">
        <x:v>31</x:v>
      </x:c>
      <x:c r="B39" s="57" t="n">
        <x:f>Cenarios!$C$7+IF($A39&gt;=Cenarios!$G$7,Cenarios!$D$7,0)-IF($A39&gt;=Cenarios!$H$7,Cenarios!$E$7,0)-IF($A39&gt;=Cenarios!$I$7,Cenarios!$F$7,0)</x:f>
        <x:v>30000</x:v>
      </x:c>
      <x:c r="C39" s="57" t="n">
        <x:f>Cenarios!$C$8+IF($A39&gt;=Cenarios!$G$8,Cenarios!$D$8,0)-IF($A39&gt;=Cenarios!$H$8,Cenarios!$E$8,0)-IF($A39&gt;=Cenarios!$I$8,Cenarios!$F$8,0)</x:f>
        <x:v>-60000</x:v>
      </x:c>
      <x:c r="D39" s="57" t="n">
        <x:f>Cenarios!$C$9+IF($A39&gt;=Cenarios!$G$9,Cenarios!$D$9,0)-IF($A39&gt;=Cenarios!$H$9,Cenarios!$E$9,0)-IF($A39&gt;=Cenarios!$I$9,Cenarios!$F$9,0)</x:f>
        <x:v>100000</x:v>
      </x:c>
      <x:c r="E39" s="57" t="n">
        <x:f>Cenarios!$C$10+IF($A39&gt;=Cenarios!$G$10,Cenarios!$D$10,0)-IF($A39&gt;=Cenarios!$H$10,Cenarios!$E$10,0)-IF($A39&gt;=Cenarios!$I$10,Cenarios!$F$10,0)</x:f>
        <x:v>40000</x:v>
      </x:c>
      <x:c r="F39" s="1"/>
      <x:c r="G39" s="59" t="n">
        <x:f>A39</x:f>
        <x:v>31</x:v>
      </x:c>
      <x:c r="H39" s="58" t="n">
        <x:f>INDEX($B39:$E39,1,MATCH(Cenarios!$B$4,$B$7:$E$7,0))</x:f>
        <x:v>30000</x:v>
      </x:c>
      <x:c r="I39" s="1"/>
      <x:c r="J39" s="1"/>
      <x:c r="K39" s="1"/>
      <x:c r="L39" s="1"/>
      <x:c r="M39" s="1"/>
      <x:c r="N39" s="1"/>
      <x:c r="O39" s="1"/>
      <x:c r="P39" s="1"/>
    </x:row>
    <x:row r="40">
      <x:c r="A40" s="59" t="n">
        <x:v>32</x:v>
      </x:c>
      <x:c r="B40" s="57" t="n">
        <x:f>Cenarios!$C$7+IF($A40&gt;=Cenarios!$G$7,Cenarios!$D$7,0)-IF($A40&gt;=Cenarios!$H$7,Cenarios!$E$7,0)-IF($A40&gt;=Cenarios!$I$7,Cenarios!$F$7,0)</x:f>
        <x:v>30000</x:v>
      </x:c>
      <x:c r="C40" s="57" t="n">
        <x:f>Cenarios!$C$8+IF($A40&gt;=Cenarios!$G$8,Cenarios!$D$8,0)-IF($A40&gt;=Cenarios!$H$8,Cenarios!$E$8,0)-IF($A40&gt;=Cenarios!$I$8,Cenarios!$F$8,0)</x:f>
        <x:v>-60000</x:v>
      </x:c>
      <x:c r="D40" s="57" t="n">
        <x:f>Cenarios!$C$9+IF($A40&gt;=Cenarios!$G$9,Cenarios!$D$9,0)-IF($A40&gt;=Cenarios!$H$9,Cenarios!$E$9,0)-IF($A40&gt;=Cenarios!$I$9,Cenarios!$F$9,0)</x:f>
        <x:v>100000</x:v>
      </x:c>
      <x:c r="E40" s="57" t="n">
        <x:f>Cenarios!$C$10+IF($A40&gt;=Cenarios!$G$10,Cenarios!$D$10,0)-IF($A40&gt;=Cenarios!$H$10,Cenarios!$E$10,0)-IF($A40&gt;=Cenarios!$I$10,Cenarios!$F$10,0)</x:f>
        <x:v>40000</x:v>
      </x:c>
      <x:c r="F40" s="1"/>
      <x:c r="G40" s="59" t="n">
        <x:f>A40</x:f>
        <x:v>32</x:v>
      </x:c>
      <x:c r="H40" s="58" t="n">
        <x:f>INDEX($B40:$E40,1,MATCH(Cenarios!$B$4,$B$7:$E$7,0))</x:f>
        <x:v>30000</x:v>
      </x:c>
      <x:c r="I40" s="1"/>
      <x:c r="J40" s="1"/>
      <x:c r="K40" s="1"/>
      <x:c r="L40" s="1"/>
      <x:c r="M40" s="1"/>
      <x:c r="N40" s="1"/>
      <x:c r="O40" s="1"/>
      <x:c r="P40" s="1"/>
    </x:row>
    <x:row r="41">
      <x:c r="A41" s="59" t="n">
        <x:v>33</x:v>
      </x:c>
      <x:c r="B41" s="57" t="n">
        <x:f>Cenarios!$C$7+IF($A41&gt;=Cenarios!$G$7,Cenarios!$D$7,0)-IF($A41&gt;=Cenarios!$H$7,Cenarios!$E$7,0)-IF($A41&gt;=Cenarios!$I$7,Cenarios!$F$7,0)</x:f>
        <x:v>30000</x:v>
      </x:c>
      <x:c r="C41" s="57" t="n">
        <x:f>Cenarios!$C$8+IF($A41&gt;=Cenarios!$G$8,Cenarios!$D$8,0)-IF($A41&gt;=Cenarios!$H$8,Cenarios!$E$8,0)-IF($A41&gt;=Cenarios!$I$8,Cenarios!$F$8,0)</x:f>
        <x:v>-60000</x:v>
      </x:c>
      <x:c r="D41" s="57" t="n">
        <x:f>Cenarios!$C$9+IF($A41&gt;=Cenarios!$G$9,Cenarios!$D$9,0)-IF($A41&gt;=Cenarios!$H$9,Cenarios!$E$9,0)-IF($A41&gt;=Cenarios!$I$9,Cenarios!$F$9,0)</x:f>
        <x:v>100000</x:v>
      </x:c>
      <x:c r="E41" s="57" t="n">
        <x:f>Cenarios!$C$10+IF($A41&gt;=Cenarios!$G$10,Cenarios!$D$10,0)-IF($A41&gt;=Cenarios!$H$10,Cenarios!$E$10,0)-IF($A41&gt;=Cenarios!$I$10,Cenarios!$F$10,0)</x:f>
        <x:v>40000</x:v>
      </x:c>
      <x:c r="F41" s="1"/>
      <x:c r="G41" s="59" t="n">
        <x:f>A41</x:f>
        <x:v>33</x:v>
      </x:c>
      <x:c r="H41" s="58" t="n">
        <x:f>INDEX($B41:$E41,1,MATCH(Cenarios!$B$4,$B$7:$E$7,0))</x:f>
        <x:v>30000</x:v>
      </x:c>
      <x:c r="I41" s="1"/>
      <x:c r="J41" s="1"/>
      <x:c r="K41" s="1"/>
      <x:c r="L41" s="1"/>
      <x:c r="M41" s="1"/>
      <x:c r="N41" s="1"/>
      <x:c r="O41" s="1"/>
      <x:c r="P41" s="1"/>
    </x:row>
    <x:row r="42">
      <x:c r="A42" s="59" t="n">
        <x:v>34</x:v>
      </x:c>
      <x:c r="B42" s="57" t="n">
        <x:f>Cenarios!$C$7+IF($A42&gt;=Cenarios!$G$7,Cenarios!$D$7,0)-IF($A42&gt;=Cenarios!$H$7,Cenarios!$E$7,0)-IF($A42&gt;=Cenarios!$I$7,Cenarios!$F$7,0)</x:f>
        <x:v>30000</x:v>
      </x:c>
      <x:c r="C42" s="57" t="n">
        <x:f>Cenarios!$C$8+IF($A42&gt;=Cenarios!$G$8,Cenarios!$D$8,0)-IF($A42&gt;=Cenarios!$H$8,Cenarios!$E$8,0)-IF($A42&gt;=Cenarios!$I$8,Cenarios!$F$8,0)</x:f>
        <x:v>-60000</x:v>
      </x:c>
      <x:c r="D42" s="57" t="n">
        <x:f>Cenarios!$C$9+IF($A42&gt;=Cenarios!$G$9,Cenarios!$D$9,0)-IF($A42&gt;=Cenarios!$H$9,Cenarios!$E$9,0)-IF($A42&gt;=Cenarios!$I$9,Cenarios!$F$9,0)</x:f>
        <x:v>100000</x:v>
      </x:c>
      <x:c r="E42" s="57" t="n">
        <x:f>Cenarios!$C$10+IF($A42&gt;=Cenarios!$G$10,Cenarios!$D$10,0)-IF($A42&gt;=Cenarios!$H$10,Cenarios!$E$10,0)-IF($A42&gt;=Cenarios!$I$10,Cenarios!$F$10,0)</x:f>
        <x:v>40000</x:v>
      </x:c>
      <x:c r="F42" s="1"/>
      <x:c r="G42" s="59" t="n">
        <x:f>A42</x:f>
        <x:v>34</x:v>
      </x:c>
      <x:c r="H42" s="58" t="n">
        <x:f>INDEX($B42:$E42,1,MATCH(Cenarios!$B$4,$B$7:$E$7,0))</x:f>
        <x:v>30000</x:v>
      </x:c>
      <x:c r="I42" s="1"/>
      <x:c r="J42" s="1"/>
      <x:c r="K42" s="1"/>
      <x:c r="L42" s="1"/>
      <x:c r="M42" s="1"/>
      <x:c r="N42" s="1"/>
      <x:c r="O42" s="1"/>
      <x:c r="P42" s="1"/>
    </x:row>
    <x:row r="43">
      <x:c r="A43" s="59" t="n">
        <x:v>35</x:v>
      </x:c>
      <x:c r="B43" s="57" t="n">
        <x:f>Cenarios!$C$7+IF($A43&gt;=Cenarios!$G$7,Cenarios!$D$7,0)-IF($A43&gt;=Cenarios!$H$7,Cenarios!$E$7,0)-IF($A43&gt;=Cenarios!$I$7,Cenarios!$F$7,0)</x:f>
        <x:v>30000</x:v>
      </x:c>
      <x:c r="C43" s="57" t="n">
        <x:f>Cenarios!$C$8+IF($A43&gt;=Cenarios!$G$8,Cenarios!$D$8,0)-IF($A43&gt;=Cenarios!$H$8,Cenarios!$E$8,0)-IF($A43&gt;=Cenarios!$I$8,Cenarios!$F$8,0)</x:f>
        <x:v>-60000</x:v>
      </x:c>
      <x:c r="D43" s="57" t="n">
        <x:f>Cenarios!$C$9+IF($A43&gt;=Cenarios!$G$9,Cenarios!$D$9,0)-IF($A43&gt;=Cenarios!$H$9,Cenarios!$E$9,0)-IF($A43&gt;=Cenarios!$I$9,Cenarios!$F$9,0)</x:f>
        <x:v>100000</x:v>
      </x:c>
      <x:c r="E43" s="57" t="n">
        <x:f>Cenarios!$C$10+IF($A43&gt;=Cenarios!$G$10,Cenarios!$D$10,0)-IF($A43&gt;=Cenarios!$H$10,Cenarios!$E$10,0)-IF($A43&gt;=Cenarios!$I$10,Cenarios!$F$10,0)</x:f>
        <x:v>40000</x:v>
      </x:c>
      <x:c r="F43" s="1"/>
      <x:c r="G43" s="59" t="n">
        <x:f>A43</x:f>
        <x:v>35</x:v>
      </x:c>
      <x:c r="H43" s="58" t="n">
        <x:f>INDEX($B43:$E43,1,MATCH(Cenarios!$B$4,$B$7:$E$7,0))</x:f>
        <x:v>30000</x:v>
      </x:c>
      <x:c r="I43" s="1"/>
      <x:c r="J43" s="1"/>
      <x:c r="K43" s="1"/>
      <x:c r="L43" s="1"/>
      <x:c r="M43" s="1"/>
      <x:c r="N43" s="1"/>
      <x:c r="O43" s="1"/>
      <x:c r="P43" s="1"/>
    </x:row>
    <x:row r="44">
      <x:c r="A44" s="59" t="n">
        <x:v>36</x:v>
      </x:c>
      <x:c r="B44" s="57" t="n">
        <x:f>Cenarios!$C$7+IF($A44&gt;=Cenarios!$G$7,Cenarios!$D$7,0)-IF($A44&gt;=Cenarios!$H$7,Cenarios!$E$7,0)-IF($A44&gt;=Cenarios!$I$7,Cenarios!$F$7,0)</x:f>
        <x:v>30000</x:v>
      </x:c>
      <x:c r="C44" s="57" t="n">
        <x:f>Cenarios!$C$8+IF($A44&gt;=Cenarios!$G$8,Cenarios!$D$8,0)-IF($A44&gt;=Cenarios!$H$8,Cenarios!$E$8,0)-IF($A44&gt;=Cenarios!$I$8,Cenarios!$F$8,0)</x:f>
        <x:v>-60000</x:v>
      </x:c>
      <x:c r="D44" s="57" t="n">
        <x:f>Cenarios!$C$9+IF($A44&gt;=Cenarios!$G$9,Cenarios!$D$9,0)-IF($A44&gt;=Cenarios!$H$9,Cenarios!$E$9,0)-IF($A44&gt;=Cenarios!$I$9,Cenarios!$F$9,0)</x:f>
        <x:v>100000</x:v>
      </x:c>
      <x:c r="E44" s="57" t="n">
        <x:f>Cenarios!$C$10+IF($A44&gt;=Cenarios!$G$10,Cenarios!$D$10,0)-IF($A44&gt;=Cenarios!$H$10,Cenarios!$E$10,0)-IF($A44&gt;=Cenarios!$I$10,Cenarios!$F$10,0)</x:f>
        <x:v>40000</x:v>
      </x:c>
      <x:c r="F44" s="1"/>
      <x:c r="G44" s="59" t="n">
        <x:f>A44</x:f>
        <x:v>36</x:v>
      </x:c>
      <x:c r="H44" s="58" t="n">
        <x:f>INDEX($B44:$E44,1,MATCH(Cenarios!$B$4,$B$7:$E$7,0))</x:f>
        <x:v>30000</x:v>
      </x:c>
      <x:c r="I44" s="1"/>
      <x:c r="J44" s="1"/>
      <x:c r="K44" s="1"/>
      <x:c r="L44" s="1"/>
      <x:c r="M44" s="1"/>
      <x:c r="N44" s="1"/>
      <x:c r="O44" s="1"/>
      <x:c r="P44" s="1"/>
    </x:row>
    <x:row r="45">
      <x:c r="A45" s="59" t="n">
        <x:v>37</x:v>
      </x:c>
      <x:c r="B45" s="57" t="n">
        <x:f>Cenarios!$C$7+IF($A45&gt;=Cenarios!$G$7,Cenarios!$D$7,0)-IF($A45&gt;=Cenarios!$H$7,Cenarios!$E$7,0)-IF($A45&gt;=Cenarios!$I$7,Cenarios!$F$7,0)</x:f>
        <x:v>30000</x:v>
      </x:c>
      <x:c r="C45" s="57" t="n">
        <x:f>Cenarios!$C$8+IF($A45&gt;=Cenarios!$G$8,Cenarios!$D$8,0)-IF($A45&gt;=Cenarios!$H$8,Cenarios!$E$8,0)-IF($A45&gt;=Cenarios!$I$8,Cenarios!$F$8,0)</x:f>
        <x:v>-60000</x:v>
      </x:c>
      <x:c r="D45" s="57" t="n">
        <x:f>Cenarios!$C$9+IF($A45&gt;=Cenarios!$G$9,Cenarios!$D$9,0)-IF($A45&gt;=Cenarios!$H$9,Cenarios!$E$9,0)-IF($A45&gt;=Cenarios!$I$9,Cenarios!$F$9,0)</x:f>
        <x:v>100000</x:v>
      </x:c>
      <x:c r="E45" s="57" t="n">
        <x:f>Cenarios!$C$10+IF($A45&gt;=Cenarios!$G$10,Cenarios!$D$10,0)-IF($A45&gt;=Cenarios!$H$10,Cenarios!$E$10,0)-IF($A45&gt;=Cenarios!$I$10,Cenarios!$F$10,0)</x:f>
        <x:v>40000</x:v>
      </x:c>
      <x:c r="F45" s="1"/>
      <x:c r="G45" s="59" t="n">
        <x:f>A45</x:f>
        <x:v>37</x:v>
      </x:c>
      <x:c r="H45" s="58" t="n">
        <x:f>INDEX($B45:$E45,1,MATCH(Cenarios!$B$4,$B$7:$E$7,0))</x:f>
        <x:v>30000</x:v>
      </x:c>
      <x:c r="I45" s="1"/>
      <x:c r="J45" s="1"/>
      <x:c r="K45" s="1"/>
      <x:c r="L45" s="1"/>
      <x:c r="M45" s="1"/>
      <x:c r="N45" s="1"/>
      <x:c r="O45" s="1"/>
      <x:c r="P45" s="1"/>
    </x:row>
    <x:row r="46">
      <x:c r="A46" s="59" t="n">
        <x:v>38</x:v>
      </x:c>
      <x:c r="B46" s="57" t="n">
        <x:f>Cenarios!$C$7+IF($A46&gt;=Cenarios!$G$7,Cenarios!$D$7,0)-IF($A46&gt;=Cenarios!$H$7,Cenarios!$E$7,0)-IF($A46&gt;=Cenarios!$I$7,Cenarios!$F$7,0)</x:f>
        <x:v>30000</x:v>
      </x:c>
      <x:c r="C46" s="57" t="n">
        <x:f>Cenarios!$C$8+IF($A46&gt;=Cenarios!$G$8,Cenarios!$D$8,0)-IF($A46&gt;=Cenarios!$H$8,Cenarios!$E$8,0)-IF($A46&gt;=Cenarios!$I$8,Cenarios!$F$8,0)</x:f>
        <x:v>-60000</x:v>
      </x:c>
      <x:c r="D46" s="57" t="n">
        <x:f>Cenarios!$C$9+IF($A46&gt;=Cenarios!$G$9,Cenarios!$D$9,0)-IF($A46&gt;=Cenarios!$H$9,Cenarios!$E$9,0)-IF($A46&gt;=Cenarios!$I$9,Cenarios!$F$9,0)</x:f>
        <x:v>100000</x:v>
      </x:c>
      <x:c r="E46" s="57" t="n">
        <x:f>Cenarios!$C$10+IF($A46&gt;=Cenarios!$G$10,Cenarios!$D$10,0)-IF($A46&gt;=Cenarios!$H$10,Cenarios!$E$10,0)-IF($A46&gt;=Cenarios!$I$10,Cenarios!$F$10,0)</x:f>
        <x:v>40000</x:v>
      </x:c>
      <x:c r="F46" s="1"/>
      <x:c r="G46" s="59" t="n">
        <x:f>A46</x:f>
        <x:v>38</x:v>
      </x:c>
      <x:c r="H46" s="58" t="n">
        <x:f>INDEX($B46:$E46,1,MATCH(Cenarios!$B$4,$B$7:$E$7,0))</x:f>
        <x:v>30000</x:v>
      </x:c>
      <x:c r="I46" s="1"/>
      <x:c r="J46" s="1"/>
      <x:c r="K46" s="1"/>
      <x:c r="L46" s="1"/>
      <x:c r="M46" s="1"/>
      <x:c r="N46" s="1"/>
      <x:c r="O46" s="1"/>
      <x:c r="P46" s="1"/>
    </x:row>
    <x:row r="47">
      <x:c r="A47" s="59" t="n">
        <x:v>39</x:v>
      </x:c>
      <x:c r="B47" s="57" t="n">
        <x:f>Cenarios!$C$7+IF($A47&gt;=Cenarios!$G$7,Cenarios!$D$7,0)-IF($A47&gt;=Cenarios!$H$7,Cenarios!$E$7,0)-IF($A47&gt;=Cenarios!$I$7,Cenarios!$F$7,0)</x:f>
        <x:v>30000</x:v>
      </x:c>
      <x:c r="C47" s="57" t="n">
        <x:f>Cenarios!$C$8+IF($A47&gt;=Cenarios!$G$8,Cenarios!$D$8,0)-IF($A47&gt;=Cenarios!$H$8,Cenarios!$E$8,0)-IF($A47&gt;=Cenarios!$I$8,Cenarios!$F$8,0)</x:f>
        <x:v>-60000</x:v>
      </x:c>
      <x:c r="D47" s="57" t="n">
        <x:f>Cenarios!$C$9+IF($A47&gt;=Cenarios!$G$9,Cenarios!$D$9,0)-IF($A47&gt;=Cenarios!$H$9,Cenarios!$E$9,0)-IF($A47&gt;=Cenarios!$I$9,Cenarios!$F$9,0)</x:f>
        <x:v>100000</x:v>
      </x:c>
      <x:c r="E47" s="57" t="n">
        <x:f>Cenarios!$C$10+IF($A47&gt;=Cenarios!$G$10,Cenarios!$D$10,0)-IF($A47&gt;=Cenarios!$H$10,Cenarios!$E$10,0)-IF($A47&gt;=Cenarios!$I$10,Cenarios!$F$10,0)</x:f>
        <x:v>40000</x:v>
      </x:c>
      <x:c r="F47" s="1"/>
      <x:c r="G47" s="59" t="n">
        <x:f>A47</x:f>
        <x:v>39</x:v>
      </x:c>
      <x:c r="H47" s="58" t="n">
        <x:f>INDEX($B47:$E47,1,MATCH(Cenarios!$B$4,$B$7:$E$7,0))</x:f>
        <x:v>30000</x:v>
      </x:c>
      <x:c r="I47" s="1"/>
      <x:c r="J47" s="1"/>
      <x:c r="K47" s="1"/>
      <x:c r="L47" s="1"/>
      <x:c r="M47" s="1"/>
      <x:c r="N47" s="1"/>
      <x:c r="O47" s="1"/>
      <x:c r="P47" s="1"/>
    </x:row>
    <x:row r="48">
      <x:c r="A48" s="59" t="n">
        <x:v>40</x:v>
      </x:c>
      <x:c r="B48" s="57" t="n">
        <x:f>Cenarios!$C$7+IF($A48&gt;=Cenarios!$G$7,Cenarios!$D$7,0)-IF($A48&gt;=Cenarios!$H$7,Cenarios!$E$7,0)-IF($A48&gt;=Cenarios!$I$7,Cenarios!$F$7,0)</x:f>
        <x:v>30000</x:v>
      </x:c>
      <x:c r="C48" s="57" t="n">
        <x:f>Cenarios!$C$8+IF($A48&gt;=Cenarios!$G$8,Cenarios!$D$8,0)-IF($A48&gt;=Cenarios!$H$8,Cenarios!$E$8,0)-IF($A48&gt;=Cenarios!$I$8,Cenarios!$F$8,0)</x:f>
        <x:v>-60000</x:v>
      </x:c>
      <x:c r="D48" s="57" t="n">
        <x:f>Cenarios!$C$9+IF($A48&gt;=Cenarios!$G$9,Cenarios!$D$9,0)-IF($A48&gt;=Cenarios!$H$9,Cenarios!$E$9,0)-IF($A48&gt;=Cenarios!$I$9,Cenarios!$F$9,0)</x:f>
        <x:v>30000</x:v>
      </x:c>
      <x:c r="E48" s="57" t="n">
        <x:f>Cenarios!$C$10+IF($A48&gt;=Cenarios!$G$10,Cenarios!$D$10,0)-IF($A48&gt;=Cenarios!$H$10,Cenarios!$E$10,0)-IF($A48&gt;=Cenarios!$I$10,Cenarios!$F$10,0)</x:f>
        <x:v>40000</x:v>
      </x:c>
      <x:c r="F48" s="1"/>
      <x:c r="G48" s="59" t="n">
        <x:f>A48</x:f>
        <x:v>40</x:v>
      </x:c>
      <x:c r="H48" s="58" t="n">
        <x:f>INDEX($B48:$E48,1,MATCH(Cenarios!$B$4,$B$7:$E$7,0))</x:f>
        <x:v>30000</x:v>
      </x:c>
      <x:c r="I48" s="1"/>
      <x:c r="J48" s="1"/>
      <x:c r="K48" s="1"/>
      <x:c r="L48" s="1"/>
      <x:c r="M48" s="1"/>
      <x:c r="N48" s="1"/>
      <x:c r="O48" s="1"/>
      <x:c r="P48" s="1"/>
    </x:row>
    <x:row r="49">
      <x:c r="A49" s="59" t="n">
        <x:v>41</x:v>
      </x:c>
      <x:c r="B49" s="57" t="n">
        <x:f>Cenarios!$C$7+IF($A49&gt;=Cenarios!$G$7,Cenarios!$D$7,0)-IF($A49&gt;=Cenarios!$H$7,Cenarios!$E$7,0)-IF($A49&gt;=Cenarios!$I$7,Cenarios!$F$7,0)</x:f>
        <x:v>30000</x:v>
      </x:c>
      <x:c r="C49" s="57" t="n">
        <x:f>Cenarios!$C$8+IF($A49&gt;=Cenarios!$G$8,Cenarios!$D$8,0)-IF($A49&gt;=Cenarios!$H$8,Cenarios!$E$8,0)-IF($A49&gt;=Cenarios!$I$8,Cenarios!$F$8,0)</x:f>
        <x:v>-60000</x:v>
      </x:c>
      <x:c r="D49" s="57" t="n">
        <x:f>Cenarios!$C$9+IF($A49&gt;=Cenarios!$G$9,Cenarios!$D$9,0)-IF($A49&gt;=Cenarios!$H$9,Cenarios!$E$9,0)-IF($A49&gt;=Cenarios!$I$9,Cenarios!$F$9,0)</x:f>
        <x:v>30000</x:v>
      </x:c>
      <x:c r="E49" s="57" t="n">
        <x:f>Cenarios!$C$10+IF($A49&gt;=Cenarios!$G$10,Cenarios!$D$10,0)-IF($A49&gt;=Cenarios!$H$10,Cenarios!$E$10,0)-IF($A49&gt;=Cenarios!$I$10,Cenarios!$F$10,0)</x:f>
        <x:v>40000</x:v>
      </x:c>
      <x:c r="F49" s="1"/>
      <x:c r="G49" s="59" t="n">
        <x:f>A49</x:f>
        <x:v>41</x:v>
      </x:c>
      <x:c r="H49" s="58" t="n">
        <x:f>INDEX($B49:$E49,1,MATCH(Cenarios!$B$4,$B$7:$E$7,0))</x:f>
        <x:v>30000</x:v>
      </x:c>
      <x:c r="I49" s="1"/>
      <x:c r="J49" s="1"/>
      <x:c r="K49" s="1"/>
      <x:c r="L49" s="1"/>
      <x:c r="M49" s="1"/>
      <x:c r="N49" s="1"/>
      <x:c r="O49" s="1"/>
      <x:c r="P49" s="1"/>
    </x:row>
    <x:row r="50">
      <x:c r="A50" s="59" t="n">
        <x:v>42</x:v>
      </x:c>
      <x:c r="B50" s="57" t="n">
        <x:f>Cenarios!$C$7+IF($A50&gt;=Cenarios!$G$7,Cenarios!$D$7,0)-IF($A50&gt;=Cenarios!$H$7,Cenarios!$E$7,0)-IF($A50&gt;=Cenarios!$I$7,Cenarios!$F$7,0)</x:f>
        <x:v>30000</x:v>
      </x:c>
      <x:c r="C50" s="57" t="n">
        <x:f>Cenarios!$C$8+IF($A50&gt;=Cenarios!$G$8,Cenarios!$D$8,0)-IF($A50&gt;=Cenarios!$H$8,Cenarios!$E$8,0)-IF($A50&gt;=Cenarios!$I$8,Cenarios!$F$8,0)</x:f>
        <x:v>-60000</x:v>
      </x:c>
      <x:c r="D50" s="57" t="n">
        <x:f>Cenarios!$C$9+IF($A50&gt;=Cenarios!$G$9,Cenarios!$D$9,0)-IF($A50&gt;=Cenarios!$H$9,Cenarios!$E$9,0)-IF($A50&gt;=Cenarios!$I$9,Cenarios!$F$9,0)</x:f>
        <x:v>30000</x:v>
      </x:c>
      <x:c r="E50" s="57" t="n">
        <x:f>Cenarios!$C$10+IF($A50&gt;=Cenarios!$G$10,Cenarios!$D$10,0)-IF($A50&gt;=Cenarios!$H$10,Cenarios!$E$10,0)-IF($A50&gt;=Cenarios!$I$10,Cenarios!$F$10,0)</x:f>
        <x:v>40000</x:v>
      </x:c>
      <x:c r="F50" s="1"/>
      <x:c r="G50" s="59" t="n">
        <x:f>A50</x:f>
        <x:v>42</x:v>
      </x:c>
      <x:c r="H50" s="58" t="n">
        <x:f>INDEX($B50:$E50,1,MATCH(Cenarios!$B$4,$B$7:$E$7,0))</x:f>
        <x:v>30000</x:v>
      </x:c>
      <x:c r="I50" s="1"/>
      <x:c r="J50" s="1"/>
      <x:c r="K50" s="1"/>
      <x:c r="L50" s="1"/>
      <x:c r="M50" s="1"/>
      <x:c r="N50" s="1"/>
      <x:c r="O50" s="1"/>
      <x:c r="P50" s="1"/>
    </x:row>
    <x:row r="51">
      <x:c r="A51" s="59" t="n">
        <x:v>43</x:v>
      </x:c>
      <x:c r="B51" s="57" t="n">
        <x:f>Cenarios!$C$7+IF($A51&gt;=Cenarios!$G$7,Cenarios!$D$7,0)-IF($A51&gt;=Cenarios!$H$7,Cenarios!$E$7,0)-IF($A51&gt;=Cenarios!$I$7,Cenarios!$F$7,0)</x:f>
        <x:v>30000</x:v>
      </x:c>
      <x:c r="C51" s="57" t="n">
        <x:f>Cenarios!$C$8+IF($A51&gt;=Cenarios!$G$8,Cenarios!$D$8,0)-IF($A51&gt;=Cenarios!$H$8,Cenarios!$E$8,0)-IF($A51&gt;=Cenarios!$I$8,Cenarios!$F$8,0)</x:f>
        <x:v>-60000</x:v>
      </x:c>
      <x:c r="D51" s="57" t="n">
        <x:f>Cenarios!$C$9+IF($A51&gt;=Cenarios!$G$9,Cenarios!$D$9,0)-IF($A51&gt;=Cenarios!$H$9,Cenarios!$E$9,0)-IF($A51&gt;=Cenarios!$I$9,Cenarios!$F$9,0)</x:f>
        <x:v>30000</x:v>
      </x:c>
      <x:c r="E51" s="57" t="n">
        <x:f>Cenarios!$C$10+IF($A51&gt;=Cenarios!$G$10,Cenarios!$D$10,0)-IF($A51&gt;=Cenarios!$H$10,Cenarios!$E$10,0)-IF($A51&gt;=Cenarios!$I$10,Cenarios!$F$10,0)</x:f>
        <x:v>40000</x:v>
      </x:c>
      <x:c r="F51" s="1"/>
      <x:c r="G51" s="59" t="n">
        <x:f>A51</x:f>
        <x:v>43</x:v>
      </x:c>
      <x:c r="H51" s="58" t="n">
        <x:f>INDEX($B51:$E51,1,MATCH(Cenarios!$B$4,$B$7:$E$7,0))</x:f>
        <x:v>30000</x:v>
      </x:c>
      <x:c r="I51" s="1"/>
      <x:c r="J51" s="1"/>
      <x:c r="K51" s="1"/>
      <x:c r="L51" s="1"/>
      <x:c r="M51" s="1"/>
      <x:c r="N51" s="1"/>
      <x:c r="O51" s="1"/>
      <x:c r="P51" s="1"/>
    </x:row>
    <x:row r="52">
      <x:c r="A52" s="59" t="n">
        <x:v>44</x:v>
      </x:c>
      <x:c r="B52" s="57" t="n">
        <x:f>Cenarios!$C$7+IF($A52&gt;=Cenarios!$G$7,Cenarios!$D$7,0)-IF($A52&gt;=Cenarios!$H$7,Cenarios!$E$7,0)-IF($A52&gt;=Cenarios!$I$7,Cenarios!$F$7,0)</x:f>
        <x:v>30000</x:v>
      </x:c>
      <x:c r="C52" s="57" t="n">
        <x:f>Cenarios!$C$8+IF($A52&gt;=Cenarios!$G$8,Cenarios!$D$8,0)-IF($A52&gt;=Cenarios!$H$8,Cenarios!$E$8,0)-IF($A52&gt;=Cenarios!$I$8,Cenarios!$F$8,0)</x:f>
        <x:v>-60000</x:v>
      </x:c>
      <x:c r="D52" s="57" t="n">
        <x:f>Cenarios!$C$9+IF($A52&gt;=Cenarios!$G$9,Cenarios!$D$9,0)-IF($A52&gt;=Cenarios!$H$9,Cenarios!$E$9,0)-IF($A52&gt;=Cenarios!$I$9,Cenarios!$F$9,0)</x:f>
        <x:v>30000</x:v>
      </x:c>
      <x:c r="E52" s="57" t="n">
        <x:f>Cenarios!$C$10+IF($A52&gt;=Cenarios!$G$10,Cenarios!$D$10,0)-IF($A52&gt;=Cenarios!$H$10,Cenarios!$E$10,0)-IF($A52&gt;=Cenarios!$I$10,Cenarios!$F$10,0)</x:f>
        <x:v>40000</x:v>
      </x:c>
      <x:c r="F52" s="1"/>
      <x:c r="G52" s="59" t="n">
        <x:f>A52</x:f>
        <x:v>44</x:v>
      </x:c>
      <x:c r="H52" s="58" t="n">
        <x:f>INDEX($B52:$E52,1,MATCH(Cenarios!$B$4,$B$7:$E$7,0))</x:f>
        <x:v>30000</x:v>
      </x:c>
      <x:c r="I52" s="1"/>
      <x:c r="J52" s="1"/>
      <x:c r="K52" s="1"/>
      <x:c r="L52" s="1"/>
      <x:c r="M52" s="1"/>
      <x:c r="N52" s="1"/>
      <x:c r="O52" s="1"/>
      <x:c r="P52" s="1"/>
    </x:row>
    <x:row r="53">
      <x:c r="A53" s="59" t="n">
        <x:v>45</x:v>
      </x:c>
      <x:c r="B53" s="57" t="n">
        <x:f>Cenarios!$C$7+IF($A53&gt;=Cenarios!$G$7,Cenarios!$D$7,0)-IF($A53&gt;=Cenarios!$H$7,Cenarios!$E$7,0)-IF($A53&gt;=Cenarios!$I$7,Cenarios!$F$7,0)</x:f>
        <x:v>30000</x:v>
      </x:c>
      <x:c r="C53" s="57" t="n">
        <x:f>Cenarios!$C$8+IF($A53&gt;=Cenarios!$G$8,Cenarios!$D$8,0)-IF($A53&gt;=Cenarios!$H$8,Cenarios!$E$8,0)-IF($A53&gt;=Cenarios!$I$8,Cenarios!$F$8,0)</x:f>
        <x:v>-60000</x:v>
      </x:c>
      <x:c r="D53" s="57" t="n">
        <x:f>Cenarios!$C$9+IF($A53&gt;=Cenarios!$G$9,Cenarios!$D$9,0)-IF($A53&gt;=Cenarios!$H$9,Cenarios!$E$9,0)-IF($A53&gt;=Cenarios!$I$9,Cenarios!$F$9,0)</x:f>
        <x:v>30000</x:v>
      </x:c>
      <x:c r="E53" s="57" t="n">
        <x:f>Cenarios!$C$10+IF($A53&gt;=Cenarios!$G$10,Cenarios!$D$10,0)-IF($A53&gt;=Cenarios!$H$10,Cenarios!$E$10,0)-IF($A53&gt;=Cenarios!$I$10,Cenarios!$F$10,0)</x:f>
        <x:v>40000</x:v>
      </x:c>
      <x:c r="F53" s="1"/>
      <x:c r="G53" s="59" t="n">
        <x:f>A53</x:f>
        <x:v>45</x:v>
      </x:c>
      <x:c r="H53" s="58" t="n">
        <x:f>INDEX($B53:$E53,1,MATCH(Cenarios!$B$4,$B$7:$E$7,0))</x:f>
        <x:v>30000</x:v>
      </x:c>
      <x:c r="I53" s="1"/>
      <x:c r="J53" s="1"/>
      <x:c r="K53" s="1"/>
      <x:c r="L53" s="1"/>
      <x:c r="M53" s="1"/>
      <x:c r="N53" s="1"/>
      <x:c r="O53" s="1"/>
      <x:c r="P53" s="1"/>
    </x:row>
    <x:row r="54">
      <x:c r="A54" s="59" t="n">
        <x:v>46</x:v>
      </x:c>
      <x:c r="B54" s="57" t="n">
        <x:f>Cenarios!$C$7+IF($A54&gt;=Cenarios!$G$7,Cenarios!$D$7,0)-IF($A54&gt;=Cenarios!$H$7,Cenarios!$E$7,0)-IF($A54&gt;=Cenarios!$I$7,Cenarios!$F$7,0)</x:f>
        <x:v>30000</x:v>
      </x:c>
      <x:c r="C54" s="57" t="n">
        <x:f>Cenarios!$C$8+IF($A54&gt;=Cenarios!$G$8,Cenarios!$D$8,0)-IF($A54&gt;=Cenarios!$H$8,Cenarios!$E$8,0)-IF($A54&gt;=Cenarios!$I$8,Cenarios!$F$8,0)</x:f>
        <x:v>-60000</x:v>
      </x:c>
      <x:c r="D54" s="57" t="n">
        <x:f>Cenarios!$C$9+IF($A54&gt;=Cenarios!$G$9,Cenarios!$D$9,0)-IF($A54&gt;=Cenarios!$H$9,Cenarios!$E$9,0)-IF($A54&gt;=Cenarios!$I$9,Cenarios!$F$9,0)</x:f>
        <x:v>30000</x:v>
      </x:c>
      <x:c r="E54" s="57" t="n">
        <x:f>Cenarios!$C$10+IF($A54&gt;=Cenarios!$G$10,Cenarios!$D$10,0)-IF($A54&gt;=Cenarios!$H$10,Cenarios!$E$10,0)-IF($A54&gt;=Cenarios!$I$10,Cenarios!$F$10,0)</x:f>
        <x:v>40000</x:v>
      </x:c>
      <x:c r="F54" s="1"/>
      <x:c r="G54" s="59" t="n">
        <x:f>A54</x:f>
        <x:v>46</x:v>
      </x:c>
      <x:c r="H54" s="58" t="n">
        <x:f>INDEX($B54:$E54,1,MATCH(Cenarios!$B$4,$B$7:$E$7,0))</x:f>
        <x:v>30000</x:v>
      </x:c>
      <x:c r="I54" s="1"/>
      <x:c r="J54" s="1"/>
      <x:c r="K54" s="1"/>
      <x:c r="L54" s="1"/>
      <x:c r="M54" s="1"/>
      <x:c r="N54" s="1"/>
      <x:c r="O54" s="1"/>
      <x:c r="P54" s="1"/>
    </x:row>
    <x:row r="55">
      <x:c r="A55" s="59" t="n">
        <x:v>47</x:v>
      </x:c>
      <x:c r="B55" s="57" t="n">
        <x:f>Cenarios!$C$7+IF($A55&gt;=Cenarios!$G$7,Cenarios!$D$7,0)-IF($A55&gt;=Cenarios!$H$7,Cenarios!$E$7,0)-IF($A55&gt;=Cenarios!$I$7,Cenarios!$F$7,0)</x:f>
        <x:v>30000</x:v>
      </x:c>
      <x:c r="C55" s="57" t="n">
        <x:f>Cenarios!$C$8+IF($A55&gt;=Cenarios!$G$8,Cenarios!$D$8,0)-IF($A55&gt;=Cenarios!$H$8,Cenarios!$E$8,0)-IF($A55&gt;=Cenarios!$I$8,Cenarios!$F$8,0)</x:f>
        <x:v>-60000</x:v>
      </x:c>
      <x:c r="D55" s="57" t="n">
        <x:f>Cenarios!$C$9+IF($A55&gt;=Cenarios!$G$9,Cenarios!$D$9,0)-IF($A55&gt;=Cenarios!$H$9,Cenarios!$E$9,0)-IF($A55&gt;=Cenarios!$I$9,Cenarios!$F$9,0)</x:f>
        <x:v>30000</x:v>
      </x:c>
      <x:c r="E55" s="57" t="n">
        <x:f>Cenarios!$C$10+IF($A55&gt;=Cenarios!$G$10,Cenarios!$D$10,0)-IF($A55&gt;=Cenarios!$H$10,Cenarios!$E$10,0)-IF($A55&gt;=Cenarios!$I$10,Cenarios!$F$10,0)</x:f>
        <x:v>40000</x:v>
      </x:c>
      <x:c r="F55" s="1"/>
      <x:c r="G55" s="59" t="n">
        <x:f>A55</x:f>
        <x:v>47</x:v>
      </x:c>
      <x:c r="H55" s="58" t="n">
        <x:f>INDEX($B55:$E55,1,MATCH(Cenarios!$B$4,$B$7:$E$7,0))</x:f>
        <x:v>30000</x:v>
      </x:c>
      <x:c r="I55" s="1"/>
      <x:c r="J55" s="1"/>
      <x:c r="K55" s="1"/>
      <x:c r="L55" s="1"/>
      <x:c r="M55" s="1"/>
      <x:c r="N55" s="1"/>
      <x:c r="O55" s="1"/>
      <x:c r="P55" s="1"/>
    </x:row>
    <x:row r="56">
      <x:c r="A56" s="59" t="n">
        <x:v>48</x:v>
      </x:c>
      <x:c r="B56" s="57" t="n">
        <x:f>Cenarios!$C$7+IF($A56&gt;=Cenarios!$G$7,Cenarios!$D$7,0)-IF($A56&gt;=Cenarios!$H$7,Cenarios!$E$7,0)-IF($A56&gt;=Cenarios!$I$7,Cenarios!$F$7,0)</x:f>
        <x:v>30000</x:v>
      </x:c>
      <x:c r="C56" s="57" t="n">
        <x:f>Cenarios!$C$8+IF($A56&gt;=Cenarios!$G$8,Cenarios!$D$8,0)-IF($A56&gt;=Cenarios!$H$8,Cenarios!$E$8,0)-IF($A56&gt;=Cenarios!$I$8,Cenarios!$F$8,0)</x:f>
        <x:v>-60000</x:v>
      </x:c>
      <x:c r="D56" s="57" t="n">
        <x:f>Cenarios!$C$9+IF($A56&gt;=Cenarios!$G$9,Cenarios!$D$9,0)-IF($A56&gt;=Cenarios!$H$9,Cenarios!$E$9,0)-IF($A56&gt;=Cenarios!$I$9,Cenarios!$F$9,0)</x:f>
        <x:v>30000</x:v>
      </x:c>
      <x:c r="E56" s="57" t="n">
        <x:f>Cenarios!$C$10+IF($A56&gt;=Cenarios!$G$10,Cenarios!$D$10,0)-IF($A56&gt;=Cenarios!$H$10,Cenarios!$E$10,0)-IF($A56&gt;=Cenarios!$I$10,Cenarios!$F$10,0)</x:f>
        <x:v>40000</x:v>
      </x:c>
      <x:c r="F56" s="1"/>
      <x:c r="G56" s="59" t="n">
        <x:f>A56</x:f>
        <x:v>48</x:v>
      </x:c>
      <x:c r="H56" s="58" t="n">
        <x:f>INDEX($B56:$E56,1,MATCH(Cenarios!$B$4,$B$7:$E$7,0))</x:f>
        <x:v>30000</x:v>
      </x:c>
      <x:c r="I56" s="1"/>
      <x:c r="J56" s="1"/>
      <x:c r="K56" s="1"/>
      <x:c r="L56" s="1"/>
      <x:c r="M56" s="1"/>
      <x:c r="N56" s="1"/>
      <x:c r="O56" s="1"/>
      <x:c r="P56" s="1"/>
    </x:row>
    <x:row r="57">
      <x:c r="A57" s="59" t="n">
        <x:v>49</x:v>
      </x:c>
      <x:c r="B57" s="57" t="n">
        <x:f>Cenarios!$C$7+IF($A57&gt;=Cenarios!$G$7,Cenarios!$D$7,0)-IF($A57&gt;=Cenarios!$H$7,Cenarios!$E$7,0)-IF($A57&gt;=Cenarios!$I$7,Cenarios!$F$7,0)</x:f>
        <x:v>30000</x:v>
      </x:c>
      <x:c r="C57" s="57" t="n">
        <x:f>Cenarios!$C$8+IF($A57&gt;=Cenarios!$G$8,Cenarios!$D$8,0)-IF($A57&gt;=Cenarios!$H$8,Cenarios!$E$8,0)-IF($A57&gt;=Cenarios!$I$8,Cenarios!$F$8,0)</x:f>
        <x:v>-60000</x:v>
      </x:c>
      <x:c r="D57" s="57" t="n">
        <x:f>Cenarios!$C$9+IF($A57&gt;=Cenarios!$G$9,Cenarios!$D$9,0)-IF($A57&gt;=Cenarios!$H$9,Cenarios!$E$9,0)-IF($A57&gt;=Cenarios!$I$9,Cenarios!$F$9,0)</x:f>
        <x:v>30000</x:v>
      </x:c>
      <x:c r="E57" s="57" t="n">
        <x:f>Cenarios!$C$10+IF($A57&gt;=Cenarios!$G$10,Cenarios!$D$10,0)-IF($A57&gt;=Cenarios!$H$10,Cenarios!$E$10,0)-IF($A57&gt;=Cenarios!$I$10,Cenarios!$F$10,0)</x:f>
        <x:v>40000</x:v>
      </x:c>
      <x:c r="F57" s="1"/>
      <x:c r="G57" s="59" t="n">
        <x:f>A57</x:f>
        <x:v>49</x:v>
      </x:c>
      <x:c r="H57" s="58" t="n">
        <x:f>INDEX($B57:$E57,1,MATCH(Cenarios!$B$4,$B$7:$E$7,0))</x:f>
        <x:v>30000</x:v>
      </x:c>
      <x:c r="I57" s="1"/>
      <x:c r="J57" s="1"/>
      <x:c r="K57" s="1"/>
      <x:c r="L57" s="1"/>
      <x:c r="M57" s="1"/>
      <x:c r="N57" s="1"/>
      <x:c r="O57" s="1"/>
      <x:c r="P57" s="1"/>
    </x:row>
    <x:row r="58">
      <x:c r="A58" s="59" t="n">
        <x:v>50</x:v>
      </x:c>
      <x:c r="B58" s="57" t="n">
        <x:f>Cenarios!$C$7+IF($A58&gt;=Cenarios!$G$7,Cenarios!$D$7,0)-IF($A58&gt;=Cenarios!$H$7,Cenarios!$E$7,0)-IF($A58&gt;=Cenarios!$I$7,Cenarios!$F$7,0)</x:f>
        <x:v>30000</x:v>
      </x:c>
      <x:c r="C58" s="57" t="n">
        <x:f>Cenarios!$C$8+IF($A58&gt;=Cenarios!$G$8,Cenarios!$D$8,0)-IF($A58&gt;=Cenarios!$H$8,Cenarios!$E$8,0)-IF($A58&gt;=Cenarios!$I$8,Cenarios!$F$8,0)</x:f>
        <x:v>-60000</x:v>
      </x:c>
      <x:c r="D58" s="57" t="n">
        <x:f>Cenarios!$C$9+IF($A58&gt;=Cenarios!$G$9,Cenarios!$D$9,0)-IF($A58&gt;=Cenarios!$H$9,Cenarios!$E$9,0)-IF($A58&gt;=Cenarios!$I$9,Cenarios!$F$9,0)</x:f>
        <x:v>30000</x:v>
      </x:c>
      <x:c r="E58" s="57" t="n">
        <x:f>Cenarios!$C$10+IF($A58&gt;=Cenarios!$G$10,Cenarios!$D$10,0)-IF($A58&gt;=Cenarios!$H$10,Cenarios!$E$10,0)-IF($A58&gt;=Cenarios!$I$10,Cenarios!$F$10,0)</x:f>
        <x:v>30000</x:v>
      </x:c>
      <x:c r="F58" s="1"/>
      <x:c r="G58" s="59" t="n">
        <x:f>A58</x:f>
        <x:v>50</x:v>
      </x:c>
      <x:c r="H58" s="58" t="n">
        <x:f>INDEX($B58:$E58,1,MATCH(Cenarios!$B$4,$B$7:$E$7,0))</x:f>
        <x:v>30000</x:v>
      </x:c>
      <x:c r="I58" s="1"/>
      <x:c r="J58" s="1"/>
      <x:c r="K58" s="1"/>
      <x:c r="L58" s="1"/>
      <x:c r="M58" s="1"/>
      <x:c r="N58" s="1"/>
      <x:c r="O58" s="1"/>
      <x:c r="P58" s="1"/>
    </x:row>
    <x:row r="59">
      <x:c r="A59" s="59" t="n">
        <x:v>51</x:v>
      </x:c>
      <x:c r="B59" s="57" t="n">
        <x:f>Cenarios!$C$7+IF($A59&gt;=Cenarios!$G$7,Cenarios!$D$7,0)-IF($A59&gt;=Cenarios!$H$7,Cenarios!$E$7,0)-IF($A59&gt;=Cenarios!$I$7,Cenarios!$F$7,0)</x:f>
        <x:v>30000</x:v>
      </x:c>
      <x:c r="C59" s="57" t="n">
        <x:f>Cenarios!$C$8+IF($A59&gt;=Cenarios!$G$8,Cenarios!$D$8,0)-IF($A59&gt;=Cenarios!$H$8,Cenarios!$E$8,0)-IF($A59&gt;=Cenarios!$I$8,Cenarios!$F$8,0)</x:f>
        <x:v>-60000</x:v>
      </x:c>
      <x:c r="D59" s="57" t="n">
        <x:f>Cenarios!$C$9+IF($A59&gt;=Cenarios!$G$9,Cenarios!$D$9,0)-IF($A59&gt;=Cenarios!$H$9,Cenarios!$E$9,0)-IF($A59&gt;=Cenarios!$I$9,Cenarios!$F$9,0)</x:f>
        <x:v>30000</x:v>
      </x:c>
      <x:c r="E59" s="57" t="n">
        <x:f>Cenarios!$C$10+IF($A59&gt;=Cenarios!$G$10,Cenarios!$D$10,0)-IF($A59&gt;=Cenarios!$H$10,Cenarios!$E$10,0)-IF($A59&gt;=Cenarios!$I$10,Cenarios!$F$10,0)</x:f>
        <x:v>30000</x:v>
      </x:c>
      <x:c r="F59" s="1"/>
      <x:c r="G59" s="59" t="n">
        <x:f>A59</x:f>
        <x:v>51</x:v>
      </x:c>
      <x:c r="H59" s="58" t="n">
        <x:f>INDEX($B59:$E59,1,MATCH(Cenarios!$B$4,$B$7:$E$7,0))</x:f>
        <x:v>30000</x:v>
      </x:c>
      <x:c r="I59" s="1"/>
      <x:c r="J59" s="1"/>
      <x:c r="K59" s="1"/>
      <x:c r="L59" s="1"/>
      <x:c r="M59" s="1"/>
      <x:c r="N59" s="1"/>
      <x:c r="O59" s="1"/>
      <x:c r="P59" s="1"/>
    </x:row>
    <x:row r="60">
      <x:c r="A60" s="59" t="n">
        <x:v>52</x:v>
      </x:c>
      <x:c r="B60" s="57" t="n">
        <x:f>Cenarios!$C$7+IF($A60&gt;=Cenarios!$G$7,Cenarios!$D$7,0)-IF($A60&gt;=Cenarios!$H$7,Cenarios!$E$7,0)-IF($A60&gt;=Cenarios!$I$7,Cenarios!$F$7,0)</x:f>
        <x:v>30000</x:v>
      </x:c>
      <x:c r="C60" s="57" t="n">
        <x:f>Cenarios!$C$8+IF($A60&gt;=Cenarios!$G$8,Cenarios!$D$8,0)-IF($A60&gt;=Cenarios!$H$8,Cenarios!$E$8,0)-IF($A60&gt;=Cenarios!$I$8,Cenarios!$F$8,0)</x:f>
        <x:v>-60000</x:v>
      </x:c>
      <x:c r="D60" s="57" t="n">
        <x:f>Cenarios!$C$9+IF($A60&gt;=Cenarios!$G$9,Cenarios!$D$9,0)-IF($A60&gt;=Cenarios!$H$9,Cenarios!$E$9,0)-IF($A60&gt;=Cenarios!$I$9,Cenarios!$F$9,0)</x:f>
        <x:v>30000</x:v>
      </x:c>
      <x:c r="E60" s="57" t="n">
        <x:f>Cenarios!$C$10+IF($A60&gt;=Cenarios!$G$10,Cenarios!$D$10,0)-IF($A60&gt;=Cenarios!$H$10,Cenarios!$E$10,0)-IF($A60&gt;=Cenarios!$I$10,Cenarios!$F$10,0)</x:f>
        <x:v>30000</x:v>
      </x:c>
      <x:c r="F60" s="1"/>
      <x:c r="G60" s="59" t="n">
        <x:f>A60</x:f>
        <x:v>52</x:v>
      </x:c>
      <x:c r="H60" s="58" t="n">
        <x:f>INDEX($B60:$E60,1,MATCH(Cenarios!$B$4,$B$7:$E$7,0))</x:f>
        <x:v>30000</x:v>
      </x:c>
      <x:c r="I60" s="1"/>
      <x:c r="J60" s="1"/>
      <x:c r="K60" s="1"/>
      <x:c r="L60" s="1"/>
      <x:c r="M60" s="1"/>
      <x:c r="N60" s="1"/>
      <x:c r="O60" s="1"/>
      <x:c r="P60" s="1"/>
    </x:row>
    <x:row r="61">
      <x:c r="A61" s="59" t="n">
        <x:v>53</x:v>
      </x:c>
      <x:c r="B61" s="57" t="n">
        <x:f>Cenarios!$C$7+IF($A61&gt;=Cenarios!$G$7,Cenarios!$D$7,0)-IF($A61&gt;=Cenarios!$H$7,Cenarios!$E$7,0)-IF($A61&gt;=Cenarios!$I$7,Cenarios!$F$7,0)</x:f>
        <x:v>30000</x:v>
      </x:c>
      <x:c r="C61" s="57" t="n">
        <x:f>Cenarios!$C$8+IF($A61&gt;=Cenarios!$G$8,Cenarios!$D$8,0)-IF($A61&gt;=Cenarios!$H$8,Cenarios!$E$8,0)-IF($A61&gt;=Cenarios!$I$8,Cenarios!$F$8,0)</x:f>
        <x:v>-60000</x:v>
      </x:c>
      <x:c r="D61" s="57" t="n">
        <x:f>Cenarios!$C$9+IF($A61&gt;=Cenarios!$G$9,Cenarios!$D$9,0)-IF($A61&gt;=Cenarios!$H$9,Cenarios!$E$9,0)-IF($A61&gt;=Cenarios!$I$9,Cenarios!$F$9,0)</x:f>
        <x:v>30000</x:v>
      </x:c>
      <x:c r="E61" s="57" t="n">
        <x:f>Cenarios!$C$10+IF($A61&gt;=Cenarios!$G$10,Cenarios!$D$10,0)-IF($A61&gt;=Cenarios!$H$10,Cenarios!$E$10,0)-IF($A61&gt;=Cenarios!$I$10,Cenarios!$F$10,0)</x:f>
        <x:v>30000</x:v>
      </x:c>
      <x:c r="F61" s="1"/>
      <x:c r="G61" s="59" t="n">
        <x:f>A61</x:f>
        <x:v>53</x:v>
      </x:c>
      <x:c r="H61" s="58" t="n">
        <x:f>INDEX($B61:$E61,1,MATCH(Cenarios!$B$4,$B$7:$E$7,0))</x:f>
        <x:v>30000</x:v>
      </x:c>
      <x:c r="I61" s="1"/>
      <x:c r="J61" s="1"/>
      <x:c r="K61" s="1"/>
      <x:c r="L61" s="1"/>
      <x:c r="M61" s="1"/>
      <x:c r="N61" s="1"/>
      <x:c r="O61" s="1"/>
      <x:c r="P61" s="1"/>
    </x:row>
    <x:row r="62">
      <x:c r="A62" s="59" t="n">
        <x:v>54</x:v>
      </x:c>
      <x:c r="B62" s="57" t="n">
        <x:f>Cenarios!$C$7+IF($A62&gt;=Cenarios!$G$7,Cenarios!$D$7,0)-IF($A62&gt;=Cenarios!$H$7,Cenarios!$E$7,0)-IF($A62&gt;=Cenarios!$I$7,Cenarios!$F$7,0)</x:f>
        <x:v>30000</x:v>
      </x:c>
      <x:c r="C62" s="57" t="n">
        <x:f>Cenarios!$C$8+IF($A62&gt;=Cenarios!$G$8,Cenarios!$D$8,0)-IF($A62&gt;=Cenarios!$H$8,Cenarios!$E$8,0)-IF($A62&gt;=Cenarios!$I$8,Cenarios!$F$8,0)</x:f>
        <x:v>-60000</x:v>
      </x:c>
      <x:c r="D62" s="57" t="n">
        <x:f>Cenarios!$C$9+IF($A62&gt;=Cenarios!$G$9,Cenarios!$D$9,0)-IF($A62&gt;=Cenarios!$H$9,Cenarios!$E$9,0)-IF($A62&gt;=Cenarios!$I$9,Cenarios!$F$9,0)</x:f>
        <x:v>30000</x:v>
      </x:c>
      <x:c r="E62" s="57" t="n">
        <x:f>Cenarios!$C$10+IF($A62&gt;=Cenarios!$G$10,Cenarios!$D$10,0)-IF($A62&gt;=Cenarios!$H$10,Cenarios!$E$10,0)-IF($A62&gt;=Cenarios!$I$10,Cenarios!$F$10,0)</x:f>
        <x:v>30000</x:v>
      </x:c>
      <x:c r="F62" s="1"/>
      <x:c r="G62" s="59" t="n">
        <x:f>A62</x:f>
        <x:v>54</x:v>
      </x:c>
      <x:c r="H62" s="58" t="n">
        <x:f>INDEX($B62:$E62,1,MATCH(Cenarios!$B$4,$B$7:$E$7,0))</x:f>
        <x:v>30000</x:v>
      </x:c>
      <x:c r="I62" s="1"/>
      <x:c r="J62" s="1"/>
      <x:c r="K62" s="1"/>
      <x:c r="L62" s="1"/>
      <x:c r="M62" s="1"/>
      <x:c r="N62" s="1"/>
      <x:c r="O62" s="1"/>
      <x:c r="P62" s="1"/>
    </x:row>
    <x:row r="63">
      <x:c r="A63" s="59" t="n">
        <x:v>55</x:v>
      </x:c>
      <x:c r="B63" s="57" t="n">
        <x:f>Cenarios!$C$7+IF($A63&gt;=Cenarios!$G$7,Cenarios!$D$7,0)-IF($A63&gt;=Cenarios!$H$7,Cenarios!$E$7,0)-IF($A63&gt;=Cenarios!$I$7,Cenarios!$F$7,0)</x:f>
        <x:v>30000</x:v>
      </x:c>
      <x:c r="C63" s="57" t="n">
        <x:f>Cenarios!$C$8+IF($A63&gt;=Cenarios!$G$8,Cenarios!$D$8,0)-IF($A63&gt;=Cenarios!$H$8,Cenarios!$E$8,0)-IF($A63&gt;=Cenarios!$I$8,Cenarios!$F$8,0)</x:f>
        <x:v>-60000</x:v>
      </x:c>
      <x:c r="D63" s="57" t="n">
        <x:f>Cenarios!$C$9+IF($A63&gt;=Cenarios!$G$9,Cenarios!$D$9,0)-IF($A63&gt;=Cenarios!$H$9,Cenarios!$E$9,0)-IF($A63&gt;=Cenarios!$I$9,Cenarios!$F$9,0)</x:f>
        <x:v>30000</x:v>
      </x:c>
      <x:c r="E63" s="57" t="n">
        <x:f>Cenarios!$C$10+IF($A63&gt;=Cenarios!$G$10,Cenarios!$D$10,0)-IF($A63&gt;=Cenarios!$H$10,Cenarios!$E$10,0)-IF($A63&gt;=Cenarios!$I$10,Cenarios!$F$10,0)</x:f>
        <x:v>30000</x:v>
      </x:c>
      <x:c r="F63" s="1"/>
      <x:c r="G63" s="59" t="n">
        <x:f>A63</x:f>
        <x:v>55</x:v>
      </x:c>
      <x:c r="H63" s="58" t="n">
        <x:f>INDEX($B63:$E63,1,MATCH(Cenarios!$B$4,$B$7:$E$7,0))</x:f>
        <x:v>30000</x:v>
      </x:c>
      <x:c r="I63" s="1"/>
      <x:c r="J63" s="1"/>
      <x:c r="K63" s="1"/>
      <x:c r="L63" s="1"/>
      <x:c r="M63" s="1"/>
      <x:c r="N63" s="1"/>
      <x:c r="O63" s="1"/>
      <x:c r="P63" s="1"/>
    </x:row>
    <x:row r="64">
      <x:c r="A64" s="59" t="n">
        <x:v>56</x:v>
      </x:c>
      <x:c r="B64" s="57" t="n">
        <x:f>Cenarios!$C$7+IF($A64&gt;=Cenarios!$G$7,Cenarios!$D$7,0)-IF($A64&gt;=Cenarios!$H$7,Cenarios!$E$7,0)-IF($A64&gt;=Cenarios!$I$7,Cenarios!$F$7,0)</x:f>
        <x:v>30000</x:v>
      </x:c>
      <x:c r="C64" s="57" t="n">
        <x:f>Cenarios!$C$8+IF($A64&gt;=Cenarios!$G$8,Cenarios!$D$8,0)-IF($A64&gt;=Cenarios!$H$8,Cenarios!$E$8,0)-IF($A64&gt;=Cenarios!$I$8,Cenarios!$F$8,0)</x:f>
        <x:v>-60000</x:v>
      </x:c>
      <x:c r="D64" s="57" t="n">
        <x:f>Cenarios!$C$9+IF($A64&gt;=Cenarios!$G$9,Cenarios!$D$9,0)-IF($A64&gt;=Cenarios!$H$9,Cenarios!$E$9,0)-IF($A64&gt;=Cenarios!$I$9,Cenarios!$F$9,0)</x:f>
        <x:v>30000</x:v>
      </x:c>
      <x:c r="E64" s="57" t="n">
        <x:f>Cenarios!$C$10+IF($A64&gt;=Cenarios!$G$10,Cenarios!$D$10,0)-IF($A64&gt;=Cenarios!$H$10,Cenarios!$E$10,0)-IF($A64&gt;=Cenarios!$I$10,Cenarios!$F$10,0)</x:f>
        <x:v>30000</x:v>
      </x:c>
      <x:c r="F64" s="1"/>
      <x:c r="G64" s="59" t="n">
        <x:f>A64</x:f>
        <x:v>56</x:v>
      </x:c>
      <x:c r="H64" s="58" t="n">
        <x:f>INDEX($B64:$E64,1,MATCH(Cenarios!$B$4,$B$7:$E$7,0))</x:f>
        <x:v>30000</x:v>
      </x:c>
      <x:c r="I64" s="1"/>
      <x:c r="J64" s="1"/>
      <x:c r="K64" s="1"/>
      <x:c r="L64" s="1"/>
      <x:c r="M64" s="1"/>
      <x:c r="N64" s="1"/>
      <x:c r="O64" s="1"/>
      <x:c r="P64" s="1"/>
    </x:row>
    <x:row r="65">
      <x:c r="A65" s="59" t="n">
        <x:v>57</x:v>
      </x:c>
      <x:c r="B65" s="57" t="n">
        <x:f>Cenarios!$C$7+IF($A65&gt;=Cenarios!$G$7,Cenarios!$D$7,0)-IF($A65&gt;=Cenarios!$H$7,Cenarios!$E$7,0)-IF($A65&gt;=Cenarios!$I$7,Cenarios!$F$7,0)</x:f>
        <x:v>30000</x:v>
      </x:c>
      <x:c r="C65" s="57" t="n">
        <x:f>Cenarios!$C$8+IF($A65&gt;=Cenarios!$G$8,Cenarios!$D$8,0)-IF($A65&gt;=Cenarios!$H$8,Cenarios!$E$8,0)-IF($A65&gt;=Cenarios!$I$8,Cenarios!$F$8,0)</x:f>
        <x:v>-60000</x:v>
      </x:c>
      <x:c r="D65" s="57" t="n">
        <x:f>Cenarios!$C$9+IF($A65&gt;=Cenarios!$G$9,Cenarios!$D$9,0)-IF($A65&gt;=Cenarios!$H$9,Cenarios!$E$9,0)-IF($A65&gt;=Cenarios!$I$9,Cenarios!$F$9,0)</x:f>
        <x:v>30000</x:v>
      </x:c>
      <x:c r="E65" s="57" t="n">
        <x:f>Cenarios!$C$10+IF($A65&gt;=Cenarios!$G$10,Cenarios!$D$10,0)-IF($A65&gt;=Cenarios!$H$10,Cenarios!$E$10,0)-IF($A65&gt;=Cenarios!$I$10,Cenarios!$F$10,0)</x:f>
        <x:v>30000</x:v>
      </x:c>
      <x:c r="F65" s="1"/>
      <x:c r="G65" s="59" t="n">
        <x:f>A65</x:f>
        <x:v>57</x:v>
      </x:c>
      <x:c r="H65" s="58" t="n">
        <x:f>INDEX($B65:$E65,1,MATCH(Cenarios!$B$4,$B$7:$E$7,0))</x:f>
        <x:v>30000</x:v>
      </x:c>
      <x:c r="I65" s="1"/>
      <x:c r="J65" s="1"/>
      <x:c r="K65" s="1"/>
      <x:c r="L65" s="1"/>
      <x:c r="M65" s="1"/>
      <x:c r="N65" s="1"/>
      <x:c r="O65" s="1"/>
      <x:c r="P65" s="1"/>
    </x:row>
    <x:row r="66">
      <x:c r="A66" s="59" t="n">
        <x:v>58</x:v>
      </x:c>
      <x:c r="B66" s="57" t="n">
        <x:f>Cenarios!$C$7+IF($A66&gt;=Cenarios!$G$7,Cenarios!$D$7,0)-IF($A66&gt;=Cenarios!$H$7,Cenarios!$E$7,0)-IF($A66&gt;=Cenarios!$I$7,Cenarios!$F$7,0)</x:f>
        <x:v>30000</x:v>
      </x:c>
      <x:c r="C66" s="57" t="n">
        <x:f>Cenarios!$C$8+IF($A66&gt;=Cenarios!$G$8,Cenarios!$D$8,0)-IF($A66&gt;=Cenarios!$H$8,Cenarios!$E$8,0)-IF($A66&gt;=Cenarios!$I$8,Cenarios!$F$8,0)</x:f>
        <x:v>-60000</x:v>
      </x:c>
      <x:c r="D66" s="57" t="n">
        <x:f>Cenarios!$C$9+IF($A66&gt;=Cenarios!$G$9,Cenarios!$D$9,0)-IF($A66&gt;=Cenarios!$H$9,Cenarios!$E$9,0)-IF($A66&gt;=Cenarios!$I$9,Cenarios!$F$9,0)</x:f>
        <x:v>30000</x:v>
      </x:c>
      <x:c r="E66" s="57" t="n">
        <x:f>Cenarios!$C$10+IF($A66&gt;=Cenarios!$G$10,Cenarios!$D$10,0)-IF($A66&gt;=Cenarios!$H$10,Cenarios!$E$10,0)-IF($A66&gt;=Cenarios!$I$10,Cenarios!$F$10,0)</x:f>
        <x:v>30000</x:v>
      </x:c>
      <x:c r="F66" s="1"/>
      <x:c r="G66" s="59" t="n">
        <x:f>A66</x:f>
        <x:v>58</x:v>
      </x:c>
      <x:c r="H66" s="58" t="n">
        <x:f>INDEX($B66:$E66,1,MATCH(Cenarios!$B$4,$B$7:$E$7,0))</x:f>
        <x:v>30000</x:v>
      </x:c>
      <x:c r="I66" s="1"/>
      <x:c r="J66" s="1"/>
      <x:c r="K66" s="1"/>
      <x:c r="L66" s="1"/>
      <x:c r="M66" s="1"/>
      <x:c r="N66" s="1"/>
      <x:c r="O66" s="1"/>
      <x:c r="P66" s="1"/>
    </x:row>
    <x:row r="67">
      <x:c r="A67" s="59" t="n">
        <x:v>59</x:v>
      </x:c>
      <x:c r="B67" s="57" t="n">
        <x:f>Cenarios!$C$7+IF($A67&gt;=Cenarios!$G$7,Cenarios!$D$7,0)-IF($A67&gt;=Cenarios!$H$7,Cenarios!$E$7,0)-IF($A67&gt;=Cenarios!$I$7,Cenarios!$F$7,0)</x:f>
        <x:v>30000</x:v>
      </x:c>
      <x:c r="C67" s="57" t="n">
        <x:f>Cenarios!$C$8+IF($A67&gt;=Cenarios!$G$8,Cenarios!$D$8,0)-IF($A67&gt;=Cenarios!$H$8,Cenarios!$E$8,0)-IF($A67&gt;=Cenarios!$I$8,Cenarios!$F$8,0)</x:f>
        <x:v>-60000</x:v>
      </x:c>
      <x:c r="D67" s="57" t="n">
        <x:f>Cenarios!$C$9+IF($A67&gt;=Cenarios!$G$9,Cenarios!$D$9,0)-IF($A67&gt;=Cenarios!$H$9,Cenarios!$E$9,0)-IF($A67&gt;=Cenarios!$I$9,Cenarios!$F$9,0)</x:f>
        <x:v>30000</x:v>
      </x:c>
      <x:c r="E67" s="57" t="n">
        <x:f>Cenarios!$C$10+IF($A67&gt;=Cenarios!$G$10,Cenarios!$D$10,0)-IF($A67&gt;=Cenarios!$H$10,Cenarios!$E$10,0)-IF($A67&gt;=Cenarios!$I$10,Cenarios!$F$10,0)</x:f>
        <x:v>30000</x:v>
      </x:c>
      <x:c r="F67" s="1"/>
      <x:c r="G67" s="59" t="n">
        <x:f>A67</x:f>
        <x:v>59</x:v>
      </x:c>
      <x:c r="H67" s="58" t="n">
        <x:f>INDEX($B67:$E67,1,MATCH(Cenarios!$B$4,$B$7:$E$7,0))</x:f>
        <x:v>30000</x:v>
      </x:c>
      <x:c r="I67" s="1"/>
      <x:c r="J67" s="1"/>
      <x:c r="K67" s="1"/>
      <x:c r="L67" s="1"/>
      <x:c r="M67" s="1"/>
      <x:c r="N67" s="1"/>
      <x:c r="O67" s="1"/>
      <x:c r="P67" s="1"/>
    </x:row>
    <x:row r="68">
      <x:c r="A68" s="59" t="n">
        <x:v>60</x:v>
      </x:c>
      <x:c r="B68" s="57" t="n">
        <x:f>Cenarios!$C$7+IF($A68&gt;=Cenarios!$G$7,Cenarios!$D$7,0)-IF($A68&gt;=Cenarios!$H$7,Cenarios!$E$7,0)-IF($A68&gt;=Cenarios!$I$7,Cenarios!$F$7,0)</x:f>
        <x:v>30000</x:v>
      </x:c>
      <x:c r="C68" s="57" t="n">
        <x:f>Cenarios!$C$8+IF($A68&gt;=Cenarios!$G$8,Cenarios!$D$8,0)-IF($A68&gt;=Cenarios!$H$8,Cenarios!$E$8,0)-IF($A68&gt;=Cenarios!$I$8,Cenarios!$F$8,0)</x:f>
        <x:v>30000</x:v>
      </x:c>
      <x:c r="D68" s="57" t="n">
        <x:f>Cenarios!$C$9+IF($A68&gt;=Cenarios!$G$9,Cenarios!$D$9,0)-IF($A68&gt;=Cenarios!$H$9,Cenarios!$E$9,0)-IF($A68&gt;=Cenarios!$I$9,Cenarios!$F$9,0)</x:f>
        <x:v>30000</x:v>
      </x:c>
      <x:c r="E68" s="57" t="n">
        <x:f>Cenarios!$C$10+IF($A68&gt;=Cenarios!$G$10,Cenarios!$D$10,0)-IF($A68&gt;=Cenarios!$H$10,Cenarios!$E$10,0)-IF($A68&gt;=Cenarios!$I$10,Cenarios!$F$10,0)</x:f>
        <x:v>30000</x:v>
      </x:c>
      <x:c r="F68" s="1"/>
      <x:c r="G68" s="59" t="n">
        <x:f>A68</x:f>
        <x:v>60</x:v>
      </x:c>
      <x:c r="H68" s="58" t="n">
        <x:f>INDEX($B68:$E68,1,MATCH(Cenarios!$B$4,$B$7:$E$7,0))</x:f>
        <x:v>30000</x:v>
      </x:c>
      <x:c r="I68" s="1"/>
      <x:c r="J68" s="1"/>
      <x:c r="K68" s="1"/>
      <x:c r="L68" s="1"/>
      <x:c r="M68" s="1"/>
      <x:c r="N68" s="1"/>
      <x:c r="O68" s="1"/>
      <x:c r="P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</x:row>
  </x:sheetData>
  <x:pageMargins left="0.7" right="0.7" top="0.75" bottom="0.75" header="0.3" footer="0.3"/>
  <x:drawing xmlns:r="http://schemas.openxmlformats.org/officeDocument/2006/relationships" r:id="R70c37fe83abf4ad4"/>
</x:worksheet>
</file>